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распоряжения, отчеты, договоры\Отчет ДОХОДЫ,РАСХОДЫ\2022\"/>
    </mc:Choice>
  </mc:AlternateContent>
  <bookViews>
    <workbookView xWindow="240" yWindow="45" windowWidth="19935" windowHeight="8130" activeTab="1"/>
  </bookViews>
  <sheets>
    <sheet name="Доходы в сравнении" sheetId="4" r:id="rId1"/>
    <sheet name="Расходы в сравнении (3)" sheetId="6" r:id="rId2"/>
  </sheets>
  <definedNames>
    <definedName name="_xlnm.Print_Area" localSheetId="1">'Расходы в сравнении (3)'!$A$1:$Z$549</definedName>
  </definedNames>
  <calcPr calcId="162913"/>
</workbook>
</file>

<file path=xl/calcChain.xml><?xml version="1.0" encoding="utf-8"?>
<calcChain xmlns="http://schemas.openxmlformats.org/spreadsheetml/2006/main">
  <c r="S39" i="4" l="1"/>
  <c r="S41" i="4"/>
  <c r="S42" i="4"/>
  <c r="S43" i="4"/>
  <c r="S44" i="4"/>
  <c r="S45" i="4"/>
  <c r="S47" i="4"/>
  <c r="S48" i="4"/>
  <c r="S65" i="4"/>
  <c r="S66" i="4"/>
  <c r="S67" i="4"/>
  <c r="S21" i="4"/>
  <c r="S22" i="4"/>
  <c r="R60" i="4"/>
  <c r="O60" i="4"/>
  <c r="P60" i="4"/>
  <c r="N60" i="4"/>
  <c r="Q28" i="4"/>
  <c r="R20" i="4"/>
  <c r="S20" i="4" s="1"/>
  <c r="O20" i="4"/>
  <c r="P20" i="4"/>
  <c r="N20" i="4"/>
  <c r="X460" i="6"/>
  <c r="Z7" i="6"/>
  <c r="Z8" i="6"/>
  <c r="Z9" i="6"/>
  <c r="Z10" i="6"/>
  <c r="Z11" i="6"/>
  <c r="Z12" i="6"/>
  <c r="Z13" i="6"/>
  <c r="Z14" i="6"/>
  <c r="Z15" i="6"/>
  <c r="Z16" i="6"/>
  <c r="Z17" i="6"/>
  <c r="Z19" i="6"/>
  <c r="Z20" i="6"/>
  <c r="Z54" i="6"/>
  <c r="Z57" i="6"/>
  <c r="Z58" i="6"/>
  <c r="Z59" i="6"/>
  <c r="Z60" i="6"/>
  <c r="Z61" i="6"/>
  <c r="Z62" i="6"/>
  <c r="Z63" i="6"/>
  <c r="Z64" i="6"/>
  <c r="Z65" i="6"/>
  <c r="Z66" i="6"/>
  <c r="Z81" i="6"/>
  <c r="Z82" i="6"/>
  <c r="Z83" i="6"/>
  <c r="Z84" i="6"/>
  <c r="Z85" i="6"/>
  <c r="Z86" i="6"/>
  <c r="Z87" i="6"/>
  <c r="Z88" i="6"/>
  <c r="Z93" i="6"/>
  <c r="Z94" i="6"/>
  <c r="Z95" i="6"/>
  <c r="Z96" i="6"/>
  <c r="Z97" i="6"/>
  <c r="Z98" i="6"/>
  <c r="Z99" i="6"/>
  <c r="Z100" i="6"/>
  <c r="Z101" i="6"/>
  <c r="Z102" i="6"/>
  <c r="Z136" i="6"/>
  <c r="Z137" i="6"/>
  <c r="Z138" i="6"/>
  <c r="Z139" i="6"/>
  <c r="Z140" i="6"/>
  <c r="Z141" i="6"/>
  <c r="Z142" i="6"/>
  <c r="Z148" i="6"/>
  <c r="Z149" i="6"/>
  <c r="Z155" i="6"/>
  <c r="Z156" i="6"/>
  <c r="Z157" i="6"/>
  <c r="Z158" i="6"/>
  <c r="Z159" i="6"/>
  <c r="Z160" i="6"/>
  <c r="Z161" i="6"/>
  <c r="Z162" i="6"/>
  <c r="Z163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7" i="6"/>
  <c r="Z358" i="6"/>
  <c r="Z359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69" i="6"/>
  <c r="Z470" i="6"/>
  <c r="Z471" i="6"/>
  <c r="Z472" i="6"/>
  <c r="Z473" i="6"/>
  <c r="Z474" i="6"/>
  <c r="Z475" i="6"/>
  <c r="Z476" i="6"/>
  <c r="Z538" i="6"/>
  <c r="Z539" i="6"/>
  <c r="Z540" i="6"/>
  <c r="Z541" i="6"/>
  <c r="Z542" i="6"/>
  <c r="X12" i="6"/>
  <c r="X13" i="6"/>
  <c r="X14" i="6"/>
  <c r="X15" i="6"/>
  <c r="X16" i="6"/>
  <c r="X17" i="6"/>
  <c r="X19" i="6"/>
  <c r="X20" i="6"/>
  <c r="X21" i="6"/>
  <c r="X33" i="6"/>
  <c r="X34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5" i="6"/>
  <c r="X76" i="6"/>
  <c r="X81" i="6"/>
  <c r="X82" i="6"/>
  <c r="X83" i="6"/>
  <c r="X84" i="6"/>
  <c r="X85" i="6"/>
  <c r="X86" i="6"/>
  <c r="X87" i="6"/>
  <c r="X88" i="6"/>
  <c r="X93" i="6"/>
  <c r="X94" i="6"/>
  <c r="X95" i="6"/>
  <c r="X96" i="6"/>
  <c r="X97" i="6"/>
  <c r="X98" i="6"/>
  <c r="X99" i="6"/>
  <c r="X100" i="6"/>
  <c r="X101" i="6"/>
  <c r="X129" i="6"/>
  <c r="X130" i="6"/>
  <c r="X131" i="6"/>
  <c r="X132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264" i="6"/>
  <c r="X265" i="6"/>
  <c r="X266" i="6"/>
  <c r="X267" i="6"/>
  <c r="X268" i="6"/>
  <c r="X269" i="6"/>
  <c r="X270" i="6"/>
  <c r="X288" i="6"/>
  <c r="X295" i="6"/>
  <c r="X296" i="6"/>
  <c r="X297" i="6"/>
  <c r="X298" i="6"/>
  <c r="X299" i="6"/>
  <c r="X302" i="6"/>
  <c r="X303" i="6"/>
  <c r="X304" i="6"/>
  <c r="X305" i="6"/>
  <c r="X306" i="6"/>
  <c r="X307" i="6"/>
  <c r="X308" i="6"/>
  <c r="X309" i="6"/>
  <c r="X31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8" i="6"/>
  <c r="X359" i="6"/>
  <c r="X360" i="6"/>
  <c r="X361" i="6"/>
  <c r="X362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37" i="6"/>
  <c r="X438" i="6"/>
  <c r="X439" i="6"/>
  <c r="X456" i="6"/>
  <c r="X457" i="6"/>
  <c r="X461" i="6"/>
  <c r="X462" i="6"/>
  <c r="X463" i="6"/>
  <c r="X469" i="6"/>
  <c r="X470" i="6"/>
  <c r="X471" i="6"/>
  <c r="X472" i="6"/>
  <c r="X473" i="6"/>
  <c r="X474" i="6"/>
  <c r="X475" i="6"/>
  <c r="X476" i="6"/>
  <c r="X506" i="6"/>
  <c r="X538" i="6"/>
  <c r="X539" i="6"/>
  <c r="X540" i="6"/>
  <c r="X541" i="6"/>
  <c r="X542" i="6"/>
  <c r="Y438" i="6" l="1"/>
  <c r="Y460" i="6"/>
  <c r="Y458" i="6"/>
  <c r="Y457" i="6" s="1"/>
  <c r="Y456" i="6" s="1"/>
  <c r="Y454" i="6"/>
  <c r="Y453" i="6"/>
  <c r="Y452" i="6" s="1"/>
  <c r="Y450" i="6"/>
  <c r="Y449" i="6" s="1"/>
  <c r="Y448" i="6" s="1"/>
  <c r="Y446" i="6"/>
  <c r="Y444" i="6"/>
  <c r="Y441" i="6" s="1"/>
  <c r="Y440" i="6" s="1"/>
  <c r="Y442" i="6"/>
  <c r="V442" i="6"/>
  <c r="V441" i="6" s="1"/>
  <c r="V440" i="6" s="1"/>
  <c r="W442" i="6"/>
  <c r="W441" i="6" s="1"/>
  <c r="W440" i="6" s="1"/>
  <c r="V444" i="6"/>
  <c r="W444" i="6"/>
  <c r="V446" i="6"/>
  <c r="W446" i="6"/>
  <c r="W449" i="6"/>
  <c r="W448" i="6" s="1"/>
  <c r="V450" i="6"/>
  <c r="V449" i="6" s="1"/>
  <c r="V448" i="6" s="1"/>
  <c r="W450" i="6"/>
  <c r="V453" i="6"/>
  <c r="V452" i="6" s="1"/>
  <c r="V454" i="6"/>
  <c r="W454" i="6"/>
  <c r="W453" i="6" s="1"/>
  <c r="W452" i="6" s="1"/>
  <c r="V458" i="6"/>
  <c r="W458" i="6"/>
  <c r="V460" i="6"/>
  <c r="W460" i="6"/>
  <c r="W457" i="6" s="1"/>
  <c r="W456" i="6" s="1"/>
  <c r="U460" i="6"/>
  <c r="U457" i="6" s="1"/>
  <c r="U456" i="6" s="1"/>
  <c r="U458" i="6"/>
  <c r="U454" i="6"/>
  <c r="U453" i="6"/>
  <c r="U452" i="6" s="1"/>
  <c r="U450" i="6"/>
  <c r="U449" i="6" s="1"/>
  <c r="U448" i="6" s="1"/>
  <c r="U446" i="6"/>
  <c r="U444" i="6"/>
  <c r="U442" i="6"/>
  <c r="Y212" i="6"/>
  <c r="V212" i="6"/>
  <c r="W212" i="6"/>
  <c r="U212" i="6"/>
  <c r="Y26" i="6"/>
  <c r="Y25" i="6" s="1"/>
  <c r="Y24" i="6" s="1"/>
  <c r="W25" i="6"/>
  <c r="W24" i="6" s="1"/>
  <c r="V26" i="6"/>
  <c r="V25" i="6" s="1"/>
  <c r="V24" i="6" s="1"/>
  <c r="W26" i="6"/>
  <c r="U26" i="6"/>
  <c r="U25" i="6" s="1"/>
  <c r="U24" i="6" s="1"/>
  <c r="V457" i="6" l="1"/>
  <c r="V456" i="6" s="1"/>
  <c r="W439" i="6"/>
  <c r="U441" i="6"/>
  <c r="U440" i="6" s="1"/>
  <c r="U439" i="6" s="1"/>
  <c r="U438" i="6" s="1"/>
  <c r="Y439" i="6"/>
  <c r="Y437" i="6" s="1"/>
  <c r="V439" i="6"/>
  <c r="W438" i="6" l="1"/>
  <c r="W437" i="6" s="1"/>
  <c r="V438" i="6"/>
  <c r="V437" i="6" s="1"/>
  <c r="S23" i="4"/>
  <c r="S24" i="4"/>
  <c r="S27" i="4"/>
  <c r="S33" i="4"/>
  <c r="S34" i="4"/>
  <c r="S35" i="4"/>
  <c r="S38" i="4"/>
  <c r="Q32" i="4" l="1"/>
  <c r="Q27" i="4" l="1"/>
  <c r="Q33" i="4"/>
  <c r="Q34" i="4"/>
  <c r="Q35" i="4"/>
  <c r="Q42" i="4"/>
  <c r="Q43" i="4"/>
  <c r="Q44" i="4"/>
  <c r="Q45" i="4"/>
  <c r="Q65" i="4"/>
  <c r="Q66" i="4"/>
  <c r="Q67" i="4"/>
  <c r="R40" i="4"/>
  <c r="P40" i="4"/>
  <c r="S40" i="4" s="1"/>
  <c r="O40" i="4"/>
  <c r="N40" i="4"/>
  <c r="Q21" i="4" l="1"/>
  <c r="Y536" i="6" l="1"/>
  <c r="Y267" i="6" l="1"/>
  <c r="Y266" i="6" s="1"/>
  <c r="Y265" i="6" s="1"/>
  <c r="Y217" i="6"/>
  <c r="Y208" i="6"/>
  <c r="Y207" i="6" l="1"/>
  <c r="Y203" i="6" s="1"/>
  <c r="Y202" i="6" l="1"/>
  <c r="P12" i="4"/>
  <c r="Y297" i="6" l="1"/>
  <c r="W297" i="6"/>
  <c r="V297" i="6"/>
  <c r="U297" i="6"/>
  <c r="Y230" i="6"/>
  <c r="V230" i="6"/>
  <c r="W230" i="6"/>
  <c r="U230" i="6"/>
  <c r="Y138" i="6"/>
  <c r="Y137" i="6" s="1"/>
  <c r="Y136" i="6" s="1"/>
  <c r="V138" i="6"/>
  <c r="W138" i="6"/>
  <c r="U138" i="6"/>
  <c r="Q14" i="4" l="1"/>
  <c r="U530" i="6" l="1"/>
  <c r="Y538" i="6"/>
  <c r="U538" i="6"/>
  <c r="V523" i="6" l="1"/>
  <c r="S15" i="4" l="1"/>
  <c r="Y376" i="6" l="1"/>
  <c r="Y375" i="6" s="1"/>
  <c r="Y374" i="6" s="1"/>
  <c r="V376" i="6"/>
  <c r="W376" i="6"/>
  <c r="U376" i="6"/>
  <c r="U375" i="6" s="1"/>
  <c r="U374" i="6" s="1"/>
  <c r="W375" i="6" l="1"/>
  <c r="V375" i="6"/>
  <c r="Y372" i="6"/>
  <c r="Y370" i="6"/>
  <c r="V370" i="6"/>
  <c r="W370" i="6"/>
  <c r="V372" i="6"/>
  <c r="W372" i="6"/>
  <c r="U372" i="6"/>
  <c r="U370" i="6"/>
  <c r="W374" i="6" l="1"/>
  <c r="V374" i="6"/>
  <c r="V369" i="6"/>
  <c r="U369" i="6"/>
  <c r="U368" i="6" s="1"/>
  <c r="U367" i="6" s="1"/>
  <c r="W369" i="6"/>
  <c r="Y369" i="6"/>
  <c r="Y368" i="6" s="1"/>
  <c r="Y367" i="6" s="1"/>
  <c r="V347" i="6"/>
  <c r="V346" i="6" s="1"/>
  <c r="V345" i="6" s="1"/>
  <c r="W347" i="6"/>
  <c r="W346" i="6" s="1"/>
  <c r="W345" i="6" s="1"/>
  <c r="U347" i="6"/>
  <c r="U346" i="6" s="1"/>
  <c r="U345" i="6" s="1"/>
  <c r="V255" i="6"/>
  <c r="W255" i="6"/>
  <c r="U255" i="6"/>
  <c r="V368" i="6" l="1"/>
  <c r="W368" i="6"/>
  <c r="V367" i="6" l="1"/>
  <c r="W367" i="6"/>
  <c r="S19" i="4"/>
  <c r="R37" i="4" l="1"/>
  <c r="Q24" i="4" l="1"/>
  <c r="O10" i="4"/>
  <c r="P10" i="4"/>
  <c r="P16" i="4" l="1"/>
  <c r="Y525" i="6" l="1"/>
  <c r="V525" i="6"/>
  <c r="W525" i="6"/>
  <c r="U525" i="6"/>
  <c r="Y430" i="6"/>
  <c r="V430" i="6"/>
  <c r="W430" i="6"/>
  <c r="U430" i="6"/>
  <c r="U402" i="6"/>
  <c r="Y354" i="6"/>
  <c r="U354" i="6"/>
  <c r="Y308" i="6"/>
  <c r="V308" i="6"/>
  <c r="W308" i="6"/>
  <c r="U308" i="6"/>
  <c r="Y279" i="6"/>
  <c r="Y98" i="6"/>
  <c r="Y53" i="6"/>
  <c r="Y17" i="6"/>
  <c r="V279" i="6"/>
  <c r="W279" i="6"/>
  <c r="U279" i="6"/>
  <c r="V120" i="6"/>
  <c r="W120" i="6"/>
  <c r="U120" i="6"/>
  <c r="V117" i="6"/>
  <c r="W117" i="6"/>
  <c r="U117" i="6"/>
  <c r="V98" i="6"/>
  <c r="W98" i="6"/>
  <c r="U98" i="6"/>
  <c r="U53" i="6"/>
  <c r="U17" i="6"/>
  <c r="Y302" i="6" l="1"/>
  <c r="Y521" i="6" l="1"/>
  <c r="Y315" i="6"/>
  <c r="V496" i="6" l="1"/>
  <c r="W496" i="6"/>
  <c r="U496" i="6"/>
  <c r="Y340" i="6" l="1"/>
  <c r="Y286" i="6"/>
  <c r="W516" i="6" l="1"/>
  <c r="U516" i="6"/>
  <c r="V519" i="6"/>
  <c r="W519" i="6"/>
  <c r="U519" i="6"/>
  <c r="Y124" i="6" l="1"/>
  <c r="Y62" i="6" l="1"/>
  <c r="R44" i="4" l="1"/>
  <c r="Y262" i="6" l="1"/>
  <c r="V217" i="6" l="1"/>
  <c r="W217" i="6"/>
  <c r="U217" i="6"/>
  <c r="V208" i="6"/>
  <c r="W208" i="6"/>
  <c r="U208" i="6"/>
  <c r="O12" i="4" l="1"/>
  <c r="Q12" i="4" s="1"/>
  <c r="Y181" i="6" l="1"/>
  <c r="Y179" i="6"/>
  <c r="V181" i="6"/>
  <c r="W181" i="6"/>
  <c r="U181" i="6"/>
  <c r="Y178" i="6" l="1"/>
  <c r="Y177" i="6" s="1"/>
  <c r="Y540" i="6"/>
  <c r="Y535" i="6" s="1"/>
  <c r="Q17" i="4" l="1"/>
  <c r="S17" i="4"/>
  <c r="S18" i="4"/>
  <c r="P37" i="4" l="1"/>
  <c r="S37" i="4" s="1"/>
  <c r="O37" i="4"/>
  <c r="N37" i="4"/>
  <c r="R16" i="4" l="1"/>
  <c r="Q18" i="4"/>
  <c r="V538" i="6" l="1"/>
  <c r="W538" i="6"/>
  <c r="V354" i="6"/>
  <c r="V109" i="6"/>
  <c r="W109" i="6"/>
  <c r="U109" i="6"/>
  <c r="Q11" i="4" l="1"/>
  <c r="Q20" i="4" l="1"/>
  <c r="Q13" i="4" l="1"/>
  <c r="Q15" i="4"/>
  <c r="Q19" i="4"/>
  <c r="Q23" i="4"/>
  <c r="Y14" i="6"/>
  <c r="U498" i="6"/>
  <c r="W162" i="6"/>
  <c r="V162" i="6"/>
  <c r="U162" i="6"/>
  <c r="V94" i="6"/>
  <c r="U94" i="6"/>
  <c r="S11" i="4" l="1"/>
  <c r="S13" i="4" l="1"/>
  <c r="Y534" i="6" l="1"/>
  <c r="Y533" i="6" l="1"/>
  <c r="Y426" i="6"/>
  <c r="Y235" i="6"/>
  <c r="Y532" i="6" l="1"/>
  <c r="V302" i="6" l="1"/>
  <c r="W302" i="6"/>
  <c r="U302" i="6"/>
  <c r="N46" i="4" l="1"/>
  <c r="R64" i="4"/>
  <c r="P31" i="4"/>
  <c r="R51" i="4" l="1"/>
  <c r="Y117" i="6" l="1"/>
  <c r="U134" i="6" l="1"/>
  <c r="U133" i="6" s="1"/>
  <c r="Y323" i="6" l="1"/>
  <c r="Y320" i="6"/>
  <c r="Y317" i="6"/>
  <c r="Y314" i="6" s="1"/>
  <c r="R31" i="4" l="1"/>
  <c r="S31" i="4" s="1"/>
  <c r="V315" i="6" l="1"/>
  <c r="W315" i="6"/>
  <c r="U315" i="6"/>
  <c r="W267" i="6"/>
  <c r="V267" i="6"/>
  <c r="V265" i="6" s="1"/>
  <c r="U267" i="6"/>
  <c r="U265" i="6" s="1"/>
  <c r="W266" i="6" l="1"/>
  <c r="U266" i="6"/>
  <c r="W265" i="6"/>
  <c r="V266" i="6"/>
  <c r="R54" i="4"/>
  <c r="W286" i="6" l="1"/>
  <c r="V286" i="6"/>
  <c r="U286" i="6"/>
  <c r="V62" i="6"/>
  <c r="W62" i="6"/>
  <c r="U62" i="6"/>
  <c r="R42" i="4" l="1"/>
  <c r="R36" i="4" s="1"/>
  <c r="P42" i="4"/>
  <c r="O42" i="4" l="1"/>
  <c r="O36" i="4" s="1"/>
  <c r="N42" i="4"/>
  <c r="N36" i="4" s="1"/>
  <c r="O44" i="4"/>
  <c r="N44" i="4"/>
  <c r="P44" i="4"/>
  <c r="P36" i="4" l="1"/>
  <c r="Y242" i="6"/>
  <c r="W242" i="6"/>
  <c r="V242" i="6"/>
  <c r="U242" i="6"/>
  <c r="U241" i="6" s="1"/>
  <c r="U240" i="6" s="1"/>
  <c r="U239" i="6" s="1"/>
  <c r="V521" i="6"/>
  <c r="W521" i="6"/>
  <c r="U521" i="6"/>
  <c r="V343" i="6"/>
  <c r="W343" i="6"/>
  <c r="U343" i="6"/>
  <c r="Y343" i="6"/>
  <c r="V340" i="6"/>
  <c r="W340" i="6"/>
  <c r="U340" i="6"/>
  <c r="U337" i="6"/>
  <c r="V272" i="6"/>
  <c r="W272" i="6"/>
  <c r="U272" i="6"/>
  <c r="U262" i="6"/>
  <c r="V262" i="6"/>
  <c r="W262" i="6"/>
  <c r="V241" i="6" l="1"/>
  <c r="Y241" i="6"/>
  <c r="W241" i="6"/>
  <c r="U437" i="6"/>
  <c r="Y127" i="6"/>
  <c r="V127" i="6"/>
  <c r="W127" i="6"/>
  <c r="U127" i="6"/>
  <c r="Y75" i="6"/>
  <c r="W75" i="6"/>
  <c r="V75" i="6"/>
  <c r="U75" i="6"/>
  <c r="U14" i="6"/>
  <c r="V240" i="6" l="1"/>
  <c r="Y240" i="6"/>
  <c r="W240" i="6"/>
  <c r="U13" i="6"/>
  <c r="V239" i="6" l="1"/>
  <c r="Y239" i="6"/>
  <c r="W239" i="6"/>
  <c r="Y225" i="6" l="1"/>
  <c r="U275" i="6" l="1"/>
  <c r="Y275" i="6"/>
  <c r="U225" i="6"/>
  <c r="U113" i="6" l="1"/>
  <c r="Y402" i="6"/>
  <c r="W334" i="6"/>
  <c r="W337" i="6"/>
  <c r="V337" i="6"/>
  <c r="V334" i="6"/>
  <c r="U334" i="6"/>
  <c r="U333" i="6" s="1"/>
  <c r="Y337" i="6"/>
  <c r="Y334" i="6"/>
  <c r="Y333" i="6" l="1"/>
  <c r="W333" i="6"/>
  <c r="V333" i="6"/>
  <c r="W540" i="6" l="1"/>
  <c r="V540" i="6"/>
  <c r="U540" i="6"/>
  <c r="W536" i="6"/>
  <c r="V536" i="6"/>
  <c r="V535" i="6" s="1"/>
  <c r="U536" i="6"/>
  <c r="Y530" i="6"/>
  <c r="W530" i="6"/>
  <c r="V530" i="6"/>
  <c r="Y523" i="6"/>
  <c r="W523" i="6"/>
  <c r="U523" i="6"/>
  <c r="U515" i="6" s="1"/>
  <c r="Y516" i="6"/>
  <c r="V516" i="6"/>
  <c r="Y509" i="6"/>
  <c r="W509" i="6"/>
  <c r="V509" i="6"/>
  <c r="V508" i="6" s="1"/>
  <c r="V507" i="6" s="1"/>
  <c r="U509" i="6"/>
  <c r="U508" i="6" s="1"/>
  <c r="U507" i="6" s="1"/>
  <c r="Y508" i="6"/>
  <c r="Y507" i="6" s="1"/>
  <c r="W504" i="6"/>
  <c r="V504" i="6"/>
  <c r="U504" i="6"/>
  <c r="U503" i="6" s="1"/>
  <c r="U502" i="6" s="1"/>
  <c r="Y498" i="6"/>
  <c r="W498" i="6"/>
  <c r="V498" i="6"/>
  <c r="Y494" i="6"/>
  <c r="W494" i="6"/>
  <c r="V494" i="6"/>
  <c r="U494" i="6"/>
  <c r="U493" i="6" s="1"/>
  <c r="Y488" i="6"/>
  <c r="W488" i="6"/>
  <c r="V488" i="6"/>
  <c r="U488" i="6"/>
  <c r="Y486" i="6"/>
  <c r="W486" i="6"/>
  <c r="V486" i="6"/>
  <c r="U486" i="6"/>
  <c r="Y481" i="6"/>
  <c r="Y480" i="6" s="1"/>
  <c r="Y479" i="6" s="1"/>
  <c r="Y478" i="6" s="1"/>
  <c r="W481" i="6"/>
  <c r="V481" i="6"/>
  <c r="V480" i="6" s="1"/>
  <c r="U481" i="6"/>
  <c r="U480" i="6" s="1"/>
  <c r="U479" i="6" s="1"/>
  <c r="U478" i="6" s="1"/>
  <c r="Y474" i="6"/>
  <c r="W474" i="6"/>
  <c r="V474" i="6"/>
  <c r="U474" i="6"/>
  <c r="U473" i="6" s="1"/>
  <c r="U472" i="6" s="1"/>
  <c r="U471" i="6" s="1"/>
  <c r="U470" i="6" s="1"/>
  <c r="Y435" i="6"/>
  <c r="W435" i="6"/>
  <c r="V435" i="6"/>
  <c r="U435" i="6"/>
  <c r="Y428" i="6"/>
  <c r="W428" i="6"/>
  <c r="V428" i="6"/>
  <c r="U428" i="6"/>
  <c r="Y415" i="6"/>
  <c r="Y414" i="6" s="1"/>
  <c r="Y413" i="6" s="1"/>
  <c r="W415" i="6"/>
  <c r="V415" i="6"/>
  <c r="V414" i="6" s="1"/>
  <c r="V413" i="6" s="1"/>
  <c r="U415" i="6"/>
  <c r="U414" i="6" s="1"/>
  <c r="U413" i="6" s="1"/>
  <c r="W402" i="6"/>
  <c r="V402" i="6"/>
  <c r="Y400" i="6"/>
  <c r="W400" i="6"/>
  <c r="V400" i="6"/>
  <c r="U400" i="6"/>
  <c r="Y396" i="6"/>
  <c r="Y395" i="6" s="1"/>
  <c r="W396" i="6"/>
  <c r="V396" i="6"/>
  <c r="V395" i="6" s="1"/>
  <c r="U396" i="6"/>
  <c r="U395" i="6" s="1"/>
  <c r="Y392" i="6"/>
  <c r="W392" i="6"/>
  <c r="V392" i="6"/>
  <c r="U392" i="6"/>
  <c r="U391" i="6" s="1"/>
  <c r="Y388" i="6"/>
  <c r="W388" i="6"/>
  <c r="V388" i="6"/>
  <c r="V387" i="6" s="1"/>
  <c r="U388" i="6"/>
  <c r="U387" i="6" s="1"/>
  <c r="W354" i="6"/>
  <c r="U353" i="6"/>
  <c r="U352" i="6" s="1"/>
  <c r="U351" i="6" s="1"/>
  <c r="U350" i="6" s="1"/>
  <c r="Y331" i="6"/>
  <c r="W331" i="6"/>
  <c r="V331" i="6"/>
  <c r="U331" i="6"/>
  <c r="Y329" i="6"/>
  <c r="W329" i="6"/>
  <c r="V329" i="6"/>
  <c r="U329" i="6"/>
  <c r="Y327" i="6"/>
  <c r="W327" i="6"/>
  <c r="V327" i="6"/>
  <c r="V326" i="6" s="1"/>
  <c r="U327" i="6"/>
  <c r="W323" i="6"/>
  <c r="V323" i="6"/>
  <c r="U323" i="6"/>
  <c r="W320" i="6"/>
  <c r="V320" i="6"/>
  <c r="U320" i="6"/>
  <c r="W317" i="6"/>
  <c r="V317" i="6"/>
  <c r="U317" i="6"/>
  <c r="W306" i="6"/>
  <c r="V306" i="6"/>
  <c r="U306" i="6"/>
  <c r="Y300" i="6"/>
  <c r="W300" i="6"/>
  <c r="V300" i="6"/>
  <c r="U300" i="6"/>
  <c r="U299" i="6" s="1"/>
  <c r="Y295" i="6"/>
  <c r="W295" i="6"/>
  <c r="V295" i="6"/>
  <c r="U295" i="6"/>
  <c r="Y293" i="6"/>
  <c r="W293" i="6"/>
  <c r="V293" i="6"/>
  <c r="U293" i="6"/>
  <c r="Y290" i="6"/>
  <c r="W290" i="6"/>
  <c r="V290" i="6"/>
  <c r="U290" i="6"/>
  <c r="Y284" i="6"/>
  <c r="W284" i="6"/>
  <c r="V284" i="6"/>
  <c r="U284" i="6"/>
  <c r="U283" i="6" s="1"/>
  <c r="U278" i="6"/>
  <c r="U271" i="6" s="1"/>
  <c r="W275" i="6"/>
  <c r="V275" i="6"/>
  <c r="Y272" i="6"/>
  <c r="W260" i="6"/>
  <c r="V260" i="6"/>
  <c r="U260" i="6"/>
  <c r="Y255" i="6"/>
  <c r="Y254" i="6" s="1"/>
  <c r="V254" i="6"/>
  <c r="Y250" i="6"/>
  <c r="Y249" i="6" s="1"/>
  <c r="W250" i="6"/>
  <c r="V250" i="6"/>
  <c r="V249" i="6" s="1"/>
  <c r="U250" i="6"/>
  <c r="U249" i="6" s="1"/>
  <c r="Y247" i="6"/>
  <c r="Y246" i="6" s="1"/>
  <c r="W247" i="6"/>
  <c r="V247" i="6"/>
  <c r="U247" i="6"/>
  <c r="W235" i="6"/>
  <c r="V235" i="6"/>
  <c r="U235" i="6"/>
  <c r="Y233" i="6"/>
  <c r="W233" i="6"/>
  <c r="V233" i="6"/>
  <c r="V229" i="6" s="1"/>
  <c r="V228" i="6" s="1"/>
  <c r="U233" i="6"/>
  <c r="U229" i="6" s="1"/>
  <c r="U228" i="6" s="1"/>
  <c r="W225" i="6"/>
  <c r="V225" i="6"/>
  <c r="U224" i="6"/>
  <c r="U223" i="6" s="1"/>
  <c r="U222" i="6" s="1"/>
  <c r="Y224" i="6"/>
  <c r="V207" i="6"/>
  <c r="V203" i="6" s="1"/>
  <c r="V202" i="6" s="1"/>
  <c r="Y200" i="6"/>
  <c r="W200" i="6"/>
  <c r="V200" i="6"/>
  <c r="U200" i="6"/>
  <c r="Y196" i="6"/>
  <c r="W196" i="6"/>
  <c r="V196" i="6"/>
  <c r="U196" i="6"/>
  <c r="U195" i="6" s="1"/>
  <c r="Y193" i="6"/>
  <c r="W193" i="6"/>
  <c r="V193" i="6"/>
  <c r="V190" i="6" s="1"/>
  <c r="U193" i="6"/>
  <c r="U190" i="6" s="1"/>
  <c r="Y191" i="6"/>
  <c r="Y188" i="6"/>
  <c r="Y187" i="6" s="1"/>
  <c r="W188" i="6"/>
  <c r="V188" i="6"/>
  <c r="V187" i="6" s="1"/>
  <c r="U188" i="6"/>
  <c r="W179" i="6"/>
  <c r="V179" i="6"/>
  <c r="V178" i="6" s="1"/>
  <c r="V177" i="6" s="1"/>
  <c r="U179" i="6"/>
  <c r="U178" i="6" s="1"/>
  <c r="U177" i="6" s="1"/>
  <c r="Y175" i="6"/>
  <c r="Y174" i="6" s="1"/>
  <c r="Y173" i="6" s="1"/>
  <c r="W175" i="6"/>
  <c r="V175" i="6"/>
  <c r="V174" i="6" s="1"/>
  <c r="V173" i="6" s="1"/>
  <c r="U175" i="6"/>
  <c r="Y171" i="6"/>
  <c r="Y170" i="6" s="1"/>
  <c r="Y169" i="6" s="1"/>
  <c r="W171" i="6"/>
  <c r="V171" i="6"/>
  <c r="V170" i="6" s="1"/>
  <c r="V169" i="6" s="1"/>
  <c r="U171" i="6"/>
  <c r="U170" i="6" s="1"/>
  <c r="U169" i="6" s="1"/>
  <c r="Y167" i="6"/>
  <c r="Y166" i="6" s="1"/>
  <c r="Y165" i="6" s="1"/>
  <c r="W167" i="6"/>
  <c r="V167" i="6"/>
  <c r="V166" i="6" s="1"/>
  <c r="U167" i="6"/>
  <c r="U166" i="6" s="1"/>
  <c r="Y162" i="6"/>
  <c r="V161" i="6"/>
  <c r="U161" i="6"/>
  <c r="Y158" i="6"/>
  <c r="W158" i="6"/>
  <c r="V158" i="6"/>
  <c r="V157" i="6" s="1"/>
  <c r="V156" i="6" s="1"/>
  <c r="U158" i="6"/>
  <c r="U157" i="6" s="1"/>
  <c r="U156" i="6" s="1"/>
  <c r="Y153" i="6"/>
  <c r="W153" i="6"/>
  <c r="V153" i="6"/>
  <c r="U153" i="6"/>
  <c r="Y151" i="6"/>
  <c r="W151" i="6"/>
  <c r="V151" i="6"/>
  <c r="U151" i="6"/>
  <c r="Y148" i="6"/>
  <c r="W148" i="6"/>
  <c r="V148" i="6"/>
  <c r="U148" i="6"/>
  <c r="Y146" i="6"/>
  <c r="W146" i="6"/>
  <c r="V146" i="6"/>
  <c r="U146" i="6"/>
  <c r="W137" i="6"/>
  <c r="V137" i="6"/>
  <c r="U137" i="6"/>
  <c r="U136" i="6" s="1"/>
  <c r="Y134" i="6"/>
  <c r="W134" i="6"/>
  <c r="V134" i="6"/>
  <c r="Y131" i="6"/>
  <c r="W131" i="6"/>
  <c r="V131" i="6"/>
  <c r="U131" i="6"/>
  <c r="Y129" i="6"/>
  <c r="W129" i="6"/>
  <c r="V129" i="6"/>
  <c r="U129" i="6"/>
  <c r="W124" i="6"/>
  <c r="V124" i="6"/>
  <c r="U124" i="6"/>
  <c r="Y120" i="6"/>
  <c r="Y115" i="6"/>
  <c r="Y113" i="6"/>
  <c r="W113" i="6"/>
  <c r="V113" i="6"/>
  <c r="Y109" i="6"/>
  <c r="Y107" i="6"/>
  <c r="W107" i="6"/>
  <c r="V107" i="6"/>
  <c r="U107" i="6"/>
  <c r="Y94" i="6"/>
  <c r="W94" i="6"/>
  <c r="Y91" i="6"/>
  <c r="W91" i="6"/>
  <c r="V91" i="6"/>
  <c r="U91" i="6"/>
  <c r="U90" i="6" s="1"/>
  <c r="U89" i="6" s="1"/>
  <c r="Y85" i="6"/>
  <c r="W85" i="6"/>
  <c r="V85" i="6"/>
  <c r="U85" i="6"/>
  <c r="U84" i="6" s="1"/>
  <c r="U83" i="6" s="1"/>
  <c r="Y81" i="6"/>
  <c r="W81" i="6"/>
  <c r="V81" i="6"/>
  <c r="U81" i="6"/>
  <c r="Y79" i="6"/>
  <c r="W79" i="6"/>
  <c r="V79" i="6"/>
  <c r="U79" i="6"/>
  <c r="Y73" i="6"/>
  <c r="W73" i="6"/>
  <c r="V73" i="6"/>
  <c r="U73" i="6"/>
  <c r="V71" i="6"/>
  <c r="U71" i="6"/>
  <c r="V61" i="6"/>
  <c r="U61" i="6"/>
  <c r="U60" i="6" s="1"/>
  <c r="W53" i="6"/>
  <c r="V53" i="6"/>
  <c r="Y49" i="6"/>
  <c r="W49" i="6"/>
  <c r="V49" i="6"/>
  <c r="U49" i="6"/>
  <c r="U48" i="6" s="1"/>
  <c r="U47" i="6" s="1"/>
  <c r="Y45" i="6"/>
  <c r="W45" i="6"/>
  <c r="V45" i="6"/>
  <c r="U45" i="6"/>
  <c r="U44" i="6" s="1"/>
  <c r="Y42" i="6"/>
  <c r="Y40" i="6"/>
  <c r="Y37" i="6"/>
  <c r="Y36" i="6" s="1"/>
  <c r="W37" i="6"/>
  <c r="V37" i="6"/>
  <c r="U37" i="6"/>
  <c r="Y31" i="6"/>
  <c r="Y30" i="6" s="1"/>
  <c r="Y29" i="6" s="1"/>
  <c r="W31" i="6"/>
  <c r="V31" i="6"/>
  <c r="V30" i="6" s="1"/>
  <c r="V29" i="6" s="1"/>
  <c r="U31" i="6"/>
  <c r="W17" i="6"/>
  <c r="V17" i="6"/>
  <c r="W14" i="6"/>
  <c r="V14" i="6"/>
  <c r="U12" i="6"/>
  <c r="Y9" i="6"/>
  <c r="W9" i="6"/>
  <c r="V9" i="6"/>
  <c r="U9" i="6"/>
  <c r="U535" i="6" l="1"/>
  <c r="U534" i="6" s="1"/>
  <c r="U533" i="6" s="1"/>
  <c r="U532" i="6" s="1"/>
  <c r="U289" i="6"/>
  <c r="V136" i="6"/>
  <c r="Y150" i="6"/>
  <c r="Y289" i="6"/>
  <c r="V246" i="6"/>
  <c r="Y387" i="6"/>
  <c r="W535" i="6"/>
  <c r="W289" i="6"/>
  <c r="V289" i="6"/>
  <c r="W229" i="6"/>
  <c r="Y70" i="6"/>
  <c r="Y84" i="6"/>
  <c r="V493" i="6"/>
  <c r="V160" i="6"/>
  <c r="V133" i="6"/>
  <c r="Y223" i="6"/>
  <c r="U501" i="6"/>
  <c r="U500" i="6" s="1"/>
  <c r="V515" i="6"/>
  <c r="W515" i="6"/>
  <c r="W493" i="6"/>
  <c r="W283" i="6"/>
  <c r="V145" i="6"/>
  <c r="W178" i="6"/>
  <c r="Y515" i="6"/>
  <c r="Y283" i="6"/>
  <c r="Y195" i="6"/>
  <c r="U123" i="6"/>
  <c r="Y145" i="6"/>
  <c r="Y133" i="6"/>
  <c r="V123" i="6"/>
  <c r="Y78" i="6"/>
  <c r="Y77" i="6" s="1"/>
  <c r="Y305" i="6"/>
  <c r="Y199" i="6"/>
  <c r="U106" i="6"/>
  <c r="W145" i="6"/>
  <c r="W224" i="6"/>
  <c r="Y278" i="6"/>
  <c r="V84" i="6"/>
  <c r="V60" i="6"/>
  <c r="V503" i="6"/>
  <c r="W254" i="6"/>
  <c r="W30" i="6"/>
  <c r="W170" i="6"/>
  <c r="Y44" i="6"/>
  <c r="W84" i="6"/>
  <c r="V52" i="6"/>
  <c r="Y425" i="6"/>
  <c r="Y48" i="6"/>
  <c r="Y8" i="6"/>
  <c r="V529" i="6"/>
  <c r="V473" i="6"/>
  <c r="V434" i="6"/>
  <c r="V391" i="6"/>
  <c r="V195" i="6"/>
  <c r="Y529" i="6"/>
  <c r="Y473" i="6"/>
  <c r="Y434" i="6"/>
  <c r="Y353" i="6"/>
  <c r="Y97" i="6"/>
  <c r="W480" i="6"/>
  <c r="V353" i="6"/>
  <c r="V278" i="6"/>
  <c r="V224" i="6"/>
  <c r="V97" i="6"/>
  <c r="V8" i="6"/>
  <c r="Y52" i="6"/>
  <c r="Y61" i="6"/>
  <c r="W326" i="6"/>
  <c r="Y157" i="6"/>
  <c r="Y123" i="6"/>
  <c r="Y90" i="6"/>
  <c r="Y89" i="6" s="1"/>
  <c r="U246" i="6"/>
  <c r="U187" i="6"/>
  <c r="U186" i="6" s="1"/>
  <c r="W150" i="6"/>
  <c r="U145" i="6"/>
  <c r="W36" i="6"/>
  <c r="U36" i="6"/>
  <c r="U35" i="6" s="1"/>
  <c r="U30" i="6"/>
  <c r="W529" i="6"/>
  <c r="U529" i="6"/>
  <c r="W508" i="6"/>
  <c r="U434" i="6"/>
  <c r="W425" i="6"/>
  <c r="W395" i="6"/>
  <c r="W278" i="6"/>
  <c r="U254" i="6"/>
  <c r="U199" i="6"/>
  <c r="U174" i="6"/>
  <c r="U160" i="6"/>
  <c r="U155" i="6" s="1"/>
  <c r="U97" i="6"/>
  <c r="W90" i="6"/>
  <c r="U52" i="6"/>
  <c r="W8" i="6"/>
  <c r="U8" i="6"/>
  <c r="V36" i="6"/>
  <c r="U326" i="6"/>
  <c r="Y106" i="6"/>
  <c r="V90" i="6"/>
  <c r="V89" i="6" s="1"/>
  <c r="Y229" i="6"/>
  <c r="Y228" i="6" s="1"/>
  <c r="Y13" i="6"/>
  <c r="W246" i="6"/>
  <c r="W97" i="6"/>
  <c r="V305" i="6"/>
  <c r="W44" i="6"/>
  <c r="Y190" i="6"/>
  <c r="V314" i="6"/>
  <c r="Y326" i="6"/>
  <c r="Y313" i="6" s="1"/>
  <c r="Y312" i="6" s="1"/>
  <c r="W314" i="6"/>
  <c r="U314" i="6"/>
  <c r="W166" i="6"/>
  <c r="U150" i="6"/>
  <c r="V150" i="6"/>
  <c r="W123" i="6"/>
  <c r="V78" i="6"/>
  <c r="W48" i="6"/>
  <c r="W157" i="6"/>
  <c r="Y161" i="6"/>
  <c r="W387" i="6"/>
  <c r="U514" i="6"/>
  <c r="W207" i="6"/>
  <c r="U282" i="6"/>
  <c r="V283" i="6"/>
  <c r="U399" i="6"/>
  <c r="U398" i="6" s="1"/>
  <c r="V44" i="6"/>
  <c r="W199" i="6"/>
  <c r="V199" i="6"/>
  <c r="Y504" i="6"/>
  <c r="W503" i="6"/>
  <c r="Y259" i="6"/>
  <c r="Y245" i="6" s="1"/>
  <c r="Y244" i="6" s="1"/>
  <c r="Y238" i="6" s="1"/>
  <c r="W133" i="6"/>
  <c r="W174" i="6"/>
  <c r="V70" i="6"/>
  <c r="W259" i="6"/>
  <c r="U70" i="6"/>
  <c r="U69" i="6" s="1"/>
  <c r="W70" i="6"/>
  <c r="W299" i="6"/>
  <c r="W399" i="6"/>
  <c r="V299" i="6"/>
  <c r="Y391" i="6"/>
  <c r="V13" i="6"/>
  <c r="V106" i="6"/>
  <c r="Y39" i="6"/>
  <c r="U425" i="6"/>
  <c r="U424" i="6" s="1"/>
  <c r="U492" i="6"/>
  <c r="U491" i="6" s="1"/>
  <c r="Y493" i="6"/>
  <c r="W190" i="6"/>
  <c r="U78" i="6"/>
  <c r="U485" i="6"/>
  <c r="U484" i="6" s="1"/>
  <c r="U483" i="6" s="1"/>
  <c r="W187" i="6"/>
  <c r="V165" i="6"/>
  <c r="V164" i="6" s="1"/>
  <c r="W195" i="6"/>
  <c r="W161" i="6"/>
  <c r="U305" i="6"/>
  <c r="V485" i="6"/>
  <c r="V484" i="6" s="1"/>
  <c r="V483" i="6" s="1"/>
  <c r="V399" i="6"/>
  <c r="W61" i="6"/>
  <c r="U165" i="6"/>
  <c r="W13" i="6"/>
  <c r="W106" i="6"/>
  <c r="Y299" i="6"/>
  <c r="W434" i="6"/>
  <c r="V48" i="6"/>
  <c r="W78" i="6"/>
  <c r="Y485" i="6"/>
  <c r="Y484" i="6" s="1"/>
  <c r="Y483" i="6" s="1"/>
  <c r="V259" i="6"/>
  <c r="V245" i="6" s="1"/>
  <c r="V425" i="6"/>
  <c r="Y164" i="6"/>
  <c r="U259" i="6"/>
  <c r="U207" i="6"/>
  <c r="U203" i="6" s="1"/>
  <c r="U202" i="6" s="1"/>
  <c r="W136" i="6"/>
  <c r="W249" i="6"/>
  <c r="W414" i="6"/>
  <c r="W473" i="6"/>
  <c r="W52" i="6"/>
  <c r="W305" i="6"/>
  <c r="W391" i="6"/>
  <c r="V479" i="6"/>
  <c r="V478" i="6" s="1"/>
  <c r="U386" i="6"/>
  <c r="W479" i="6"/>
  <c r="W485" i="6"/>
  <c r="W353" i="6"/>
  <c r="Y399" i="6"/>
  <c r="Y144" i="6" l="1"/>
  <c r="Y143" i="6" s="1"/>
  <c r="Y69" i="6"/>
  <c r="V186" i="6"/>
  <c r="V155" i="6"/>
  <c r="V144" i="6"/>
  <c r="V244" i="6"/>
  <c r="Y83" i="6"/>
  <c r="Y60" i="6"/>
  <c r="V386" i="6"/>
  <c r="Y222" i="6"/>
  <c r="U288" i="6"/>
  <c r="U270" i="6" s="1"/>
  <c r="W177" i="6"/>
  <c r="V47" i="6"/>
  <c r="V77" i="6"/>
  <c r="W282" i="6"/>
  <c r="W144" i="6"/>
  <c r="W528" i="6"/>
  <c r="U105" i="6"/>
  <c r="U104" i="6" s="1"/>
  <c r="W288" i="6"/>
  <c r="V534" i="6"/>
  <c r="V313" i="6"/>
  <c r="Y492" i="6"/>
  <c r="Y198" i="6"/>
  <c r="W223" i="6"/>
  <c r="Y105" i="6"/>
  <c r="W228" i="6"/>
  <c r="U144" i="6"/>
  <c r="U143" i="6" s="1"/>
  <c r="V69" i="6"/>
  <c r="Y282" i="6"/>
  <c r="Y271" i="6"/>
  <c r="Y35" i="6"/>
  <c r="V105" i="6"/>
  <c r="V83" i="6"/>
  <c r="V502" i="6"/>
  <c r="V433" i="6"/>
  <c r="W271" i="6"/>
  <c r="V271" i="6"/>
  <c r="W169" i="6"/>
  <c r="W29" i="6"/>
  <c r="W83" i="6"/>
  <c r="V51" i="6"/>
  <c r="Y514" i="6"/>
  <c r="Y424" i="6"/>
  <c r="Y47" i="6"/>
  <c r="Y12" i="6"/>
  <c r="Y7" i="6"/>
  <c r="V528" i="6"/>
  <c r="V514" i="6"/>
  <c r="V492" i="6"/>
  <c r="V472" i="6"/>
  <c r="V424" i="6"/>
  <c r="U313" i="6"/>
  <c r="U312" i="6" s="1"/>
  <c r="V282" i="6"/>
  <c r="Y528" i="6"/>
  <c r="Y472" i="6"/>
  <c r="Y433" i="6"/>
  <c r="Y352" i="6"/>
  <c r="Y96" i="6"/>
  <c r="V398" i="6"/>
  <c r="V352" i="6"/>
  <c r="V223" i="6"/>
  <c r="W203" i="6"/>
  <c r="V96" i="6"/>
  <c r="V12" i="6"/>
  <c r="V7" i="6"/>
  <c r="Y51" i="6"/>
  <c r="Y186" i="6"/>
  <c r="Y156" i="6"/>
  <c r="U29" i="6"/>
  <c r="U528" i="6"/>
  <c r="W514" i="6"/>
  <c r="W507" i="6"/>
  <c r="U433" i="6"/>
  <c r="W398" i="6"/>
  <c r="U245" i="6"/>
  <c r="U244" i="6" s="1"/>
  <c r="U198" i="6"/>
  <c r="U185" i="6" s="1"/>
  <c r="U184" i="6" s="1"/>
  <c r="U173" i="6"/>
  <c r="U96" i="6"/>
  <c r="W89" i="6"/>
  <c r="W69" i="6"/>
  <c r="U77" i="6"/>
  <c r="U51" i="6"/>
  <c r="W12" i="6"/>
  <c r="W7" i="6"/>
  <c r="U7" i="6"/>
  <c r="W96" i="6"/>
  <c r="U385" i="6"/>
  <c r="U384" i="6" s="1"/>
  <c r="U383" i="6" s="1"/>
  <c r="W35" i="6"/>
  <c r="Y386" i="6"/>
  <c r="W313" i="6"/>
  <c r="W77" i="6"/>
  <c r="W47" i="6"/>
  <c r="W156" i="6"/>
  <c r="Y160" i="6"/>
  <c r="V35" i="6"/>
  <c r="W198" i="6"/>
  <c r="V198" i="6"/>
  <c r="W502" i="6"/>
  <c r="Y503" i="6"/>
  <c r="W433" i="6"/>
  <c r="W105" i="6"/>
  <c r="W173" i="6"/>
  <c r="W245" i="6"/>
  <c r="U477" i="6"/>
  <c r="U469" i="6" s="1"/>
  <c r="W534" i="6"/>
  <c r="V288" i="6"/>
  <c r="W186" i="6"/>
  <c r="Y288" i="6"/>
  <c r="W160" i="6"/>
  <c r="W60" i="6"/>
  <c r="W424" i="6"/>
  <c r="W484" i="6"/>
  <c r="W51" i="6"/>
  <c r="W386" i="6"/>
  <c r="W472" i="6"/>
  <c r="Y398" i="6"/>
  <c r="W492" i="6"/>
  <c r="W413" i="6"/>
  <c r="W352" i="6"/>
  <c r="W478" i="6"/>
  <c r="V238" i="6" l="1"/>
  <c r="Y68" i="6"/>
  <c r="W165" i="6"/>
  <c r="V143" i="6"/>
  <c r="V533" i="6"/>
  <c r="V104" i="6"/>
  <c r="Y67" i="6"/>
  <c r="V312" i="6"/>
  <c r="U269" i="6"/>
  <c r="W143" i="6"/>
  <c r="AA228" i="6"/>
  <c r="V68" i="6"/>
  <c r="Y502" i="6"/>
  <c r="Y185" i="6"/>
  <c r="Y270" i="6"/>
  <c r="V423" i="6"/>
  <c r="W270" i="6"/>
  <c r="V270" i="6"/>
  <c r="Y104" i="6"/>
  <c r="Y491" i="6"/>
  <c r="W222" i="6"/>
  <c r="W513" i="6"/>
  <c r="V501" i="6"/>
  <c r="V34" i="6"/>
  <c r="V513" i="6"/>
  <c r="V491" i="6"/>
  <c r="V471" i="6"/>
  <c r="V385" i="6"/>
  <c r="Y513" i="6"/>
  <c r="Y471" i="6"/>
  <c r="Y423" i="6"/>
  <c r="Y351" i="6"/>
  <c r="Y88" i="6"/>
  <c r="Y34" i="6"/>
  <c r="V351" i="6"/>
  <c r="V222" i="6"/>
  <c r="W202" i="6"/>
  <c r="V88" i="6"/>
  <c r="U513" i="6"/>
  <c r="U512" i="6" s="1"/>
  <c r="U511" i="6" s="1"/>
  <c r="U423" i="6"/>
  <c r="U422" i="6" s="1"/>
  <c r="U421" i="6" s="1"/>
  <c r="U238" i="6"/>
  <c r="U164" i="6"/>
  <c r="U142" i="6" s="1"/>
  <c r="W88" i="6"/>
  <c r="U88" i="6"/>
  <c r="U87" i="6" s="1"/>
  <c r="U68" i="6"/>
  <c r="U34" i="6"/>
  <c r="U33" i="6" s="1"/>
  <c r="U6" i="6" s="1"/>
  <c r="W312" i="6"/>
  <c r="W68" i="6"/>
  <c r="U103" i="6"/>
  <c r="Y155" i="6"/>
  <c r="V185" i="6"/>
  <c r="W244" i="6"/>
  <c r="W501" i="6"/>
  <c r="W104" i="6"/>
  <c r="W533" i="6"/>
  <c r="W185" i="6"/>
  <c r="Y385" i="6"/>
  <c r="W155" i="6"/>
  <c r="W423" i="6"/>
  <c r="W491" i="6"/>
  <c r="W351" i="6"/>
  <c r="W471" i="6"/>
  <c r="W483" i="6"/>
  <c r="W385" i="6"/>
  <c r="W34" i="6"/>
  <c r="W164" i="6" l="1"/>
  <c r="Y142" i="6"/>
  <c r="Y184" i="6"/>
  <c r="V142" i="6"/>
  <c r="V103" i="6"/>
  <c r="V532" i="6"/>
  <c r="V350" i="6"/>
  <c r="W238" i="6"/>
  <c r="U183" i="6"/>
  <c r="V269" i="6"/>
  <c r="W350" i="6"/>
  <c r="V67" i="6"/>
  <c r="V33" i="6"/>
  <c r="V6" i="6" s="1"/>
  <c r="Y350" i="6"/>
  <c r="Y269" i="6"/>
  <c r="V422" i="6"/>
  <c r="W269" i="6"/>
  <c r="Y501" i="6"/>
  <c r="W512" i="6"/>
  <c r="W67" i="6"/>
  <c r="Y103" i="6"/>
  <c r="Y477" i="6"/>
  <c r="V500" i="6"/>
  <c r="V384" i="6"/>
  <c r="Y422" i="6"/>
  <c r="V512" i="6"/>
  <c r="V477" i="6"/>
  <c r="V470" i="6"/>
  <c r="V184" i="6"/>
  <c r="Y512" i="6"/>
  <c r="Y470" i="6"/>
  <c r="Y384" i="6"/>
  <c r="Y87" i="6"/>
  <c r="Y33" i="6"/>
  <c r="Y6" i="6" s="1"/>
  <c r="V87" i="6"/>
  <c r="W87" i="6"/>
  <c r="W422" i="6"/>
  <c r="U102" i="6"/>
  <c r="W103" i="6"/>
  <c r="U67" i="6"/>
  <c r="U66" i="6" s="1"/>
  <c r="W500" i="6"/>
  <c r="W532" i="6"/>
  <c r="W184" i="6"/>
  <c r="W33" i="6"/>
  <c r="W470" i="6"/>
  <c r="W477" i="6"/>
  <c r="W384" i="6"/>
  <c r="W142" i="6" l="1"/>
  <c r="W6" i="6"/>
  <c r="V102" i="6"/>
  <c r="V421" i="6"/>
  <c r="V383" i="6"/>
  <c r="Y102" i="6"/>
  <c r="Y66" i="6"/>
  <c r="U542" i="6"/>
  <c r="Y500" i="6"/>
  <c r="W511" i="6"/>
  <c r="V66" i="6"/>
  <c r="W66" i="6"/>
  <c r="W421" i="6"/>
  <c r="Y421" i="6"/>
  <c r="V511" i="6"/>
  <c r="V469" i="6"/>
  <c r="V183" i="6"/>
  <c r="Y511" i="6"/>
  <c r="Y383" i="6"/>
  <c r="Y183" i="6"/>
  <c r="W383" i="6"/>
  <c r="W469" i="6"/>
  <c r="W102" i="6" l="1"/>
  <c r="Y469" i="6"/>
  <c r="X6" i="6"/>
  <c r="W183" i="6"/>
  <c r="V542" i="6"/>
  <c r="Z6" i="6"/>
  <c r="Y542" i="6" l="1"/>
  <c r="W542" i="6"/>
  <c r="P51" i="4"/>
  <c r="N12" i="4" l="1"/>
  <c r="N31" i="4" l="1"/>
  <c r="O31" i="4"/>
  <c r="Q31" i="4" s="1"/>
  <c r="P46" i="4" l="1"/>
  <c r="O54" i="4" l="1"/>
  <c r="P54" i="4"/>
  <c r="N54" i="4"/>
  <c r="P50" i="4" l="1"/>
  <c r="O51" i="4" l="1"/>
  <c r="N51" i="4"/>
  <c r="N50" i="4" l="1"/>
  <c r="O50" i="4"/>
  <c r="R50" i="4" l="1"/>
  <c r="N16" i="4" l="1"/>
  <c r="N64" i="4"/>
  <c r="O46" i="4" l="1"/>
  <c r="N66" i="4" l="1"/>
  <c r="N49" i="4" s="1"/>
  <c r="N29" i="4"/>
  <c r="N10" i="4"/>
  <c r="N9" i="4" l="1"/>
  <c r="R46" i="4"/>
  <c r="S46" i="4" s="1"/>
  <c r="P64" i="4"/>
  <c r="S64" i="4" s="1"/>
  <c r="R66" i="4"/>
  <c r="R29" i="4"/>
  <c r="P29" i="4"/>
  <c r="S14" i="4"/>
  <c r="R12" i="4"/>
  <c r="R10" i="4"/>
  <c r="R49" i="4" l="1"/>
  <c r="P9" i="4"/>
  <c r="R9" i="4"/>
  <c r="N68" i="4"/>
  <c r="U543" i="6" s="1"/>
  <c r="R68" i="4" l="1"/>
  <c r="S12" i="4"/>
  <c r="O29" i="4"/>
  <c r="P66" i="4"/>
  <c r="O66" i="4"/>
  <c r="O64" i="4"/>
  <c r="Q64" i="4" s="1"/>
  <c r="S16" i="4"/>
  <c r="O16" i="4"/>
  <c r="Y543" i="6" l="1"/>
  <c r="P49" i="4"/>
  <c r="O9" i="4"/>
  <c r="Q10" i="4"/>
  <c r="Q16" i="4"/>
  <c r="S10" i="4"/>
  <c r="O49" i="4"/>
  <c r="P68" i="4" l="1"/>
  <c r="S68" i="4" s="1"/>
  <c r="O68" i="4"/>
  <c r="Q9" i="4"/>
  <c r="S9" i="4"/>
  <c r="Q68" i="4" l="1"/>
  <c r="V543" i="6"/>
  <c r="W543" i="6"/>
</calcChain>
</file>

<file path=xl/sharedStrings.xml><?xml version="1.0" encoding="utf-8"?>
<sst xmlns="http://schemas.openxmlformats.org/spreadsheetml/2006/main" count="2829" uniqueCount="695">
  <si>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</si>
  <si>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</si>
  <si>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</si>
  <si>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</si>
  <si>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</si>
  <si>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</si>
  <si>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</si>
  <si>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</si>
  <si>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</si>
  <si>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</si>
  <si>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</si>
  <si>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по оплате труда работников органов местного самоуправления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</si>
  <si>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</si>
  <si>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</si>
  <si>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фонды</t>
  </si>
  <si>
    <t>Непрограммные расходы</t>
  </si>
  <si>
    <t>Резервные средства</t>
  </si>
  <si>
    <t>Другие общегосударственные вопросы</t>
  </si>
  <si>
    <t>Муниципальная  программа "Муниципальная собственность Моздокского городского поселения на 2014-2018 годы."</t>
  </si>
  <si>
    <t>Основное мероприятие "Обеспечение выполнения обязательств собственника имущества"</t>
  </si>
  <si>
    <t>Взнос на капитальный ремонт общего имущества в многоквартирных домах</t>
  </si>
  <si>
    <t>Основное мероприятие "Создание необходимых условий для использования муниципального имущества"</t>
  </si>
  <si>
    <t>Оценка недвижимости, признание прав и регулирование отношений по муниципальной собственности.</t>
  </si>
  <si>
    <t>Основное мероприятие "Обеспечение надлежащего содержания муниципального имущества"</t>
  </si>
  <si>
    <t>Прочие мероприятия связанные с муниципальной собственностью (в том числе приобретение основных средств).</t>
  </si>
  <si>
    <t>Иные непрограммные расходы</t>
  </si>
  <si>
    <t>Расходы по решениям судебных инстанций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</si>
  <si>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</si>
  <si>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НАЦИОНАЛЬНАЯ БЕЗОПАСНОСТЬ И ПРАВООХРАНИТЕЛЬНАЯ ДЕЯТЕЛЬНОСТЬ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</si>
  <si>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</si>
  <si>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Безопасность на водных объектах.</t>
  </si>
  <si>
    <t>Пожарная безопасность</t>
  </si>
  <si>
    <t>Основное мероприятие "Создание учебно-консультационных пунктов и приобретение наглядной агитации"</t>
  </si>
  <si>
    <t>Обучение населения.</t>
  </si>
  <si>
    <t>Обеспечение мероприятий по ликвидации последствий всех видов ЧС за счет средств резервного фонда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</si>
  <si>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</si>
  <si>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участия населения в осуществлении местного самоуправления"</t>
  </si>
  <si>
    <t>Развитие форм прямой демократии населения.</t>
  </si>
  <si>
    <t>Развитие политической культуры населения.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</si>
  <si>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</si>
  <si>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Поддержка общественного территориального самоуправления.</t>
  </si>
  <si>
    <t>НАЦИОНАЛЬНАЯ ЭКОНОМИКА</t>
  </si>
  <si>
    <t>Дорожное хозяйство (дорожные фонды)</t>
  </si>
  <si>
    <t>Муниципальная программа "Жилищно-коммунальное и городское хозяйство в Моздокском городском поселении на период 2014-2018 годы"</t>
  </si>
  <si>
    <t>Основное мероприятие "Модернизация и развитие дорожного хозяйства Моздокского городского поселения"</t>
  </si>
  <si>
    <t>Строительство, реконструкция, капитальный ремонт объектов муниципальной собственности.</t>
  </si>
  <si>
    <t>Закупка товаров, работ, услуг в целях капитального ремонта государственного (муниципального) имущества</t>
  </si>
  <si>
    <t>Текущий ремонт и содержание объектов муниципальной собственности.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</si>
  <si>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</si>
  <si>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Организация безопасности дорожного движения.</t>
  </si>
  <si>
    <t>Другие вопросы в области национальной экономики</t>
  </si>
  <si>
    <t>Основное мероприятие "Обеспечение территории Моздокского городского поселения документами территориального планирования и градостроительного зонирования"</t>
  </si>
  <si>
    <t>Мероприятия в области строительства, архитектуры и градостроительства.</t>
  </si>
  <si>
    <t>Прочие мероприятия в области строительства, архитектуры и градостроительства.</t>
  </si>
  <si>
    <t>Основное мероприятие "Разработка необходимой документации для реализации градостроительных мероприятий"</t>
  </si>
  <si>
    <t>Выполнение работ по разработке проектно-сметной документации.</t>
  </si>
  <si>
    <t>Основное мероприятие "Обеспечение эффективности землепользования"</t>
  </si>
  <si>
    <t>Мероприятия по межеванию, независимой оценке рыночной стоимости права на заключение договора аренды земельных участков</t>
  </si>
  <si>
    <t>Основное мероприятие "Актуализация налогооблагаемой базы на землю"</t>
  </si>
  <si>
    <t>Прочие мероприятия по землеустройству и землепользованию.</t>
  </si>
  <si>
    <t>Основное мероприятие "Обеспечение доступа субъектов малого и среднего предпринимательства к финансовым ресурсам"</t>
  </si>
  <si>
    <t>Финансовая поддержка субъектов малого и среднего предпринимательства.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</si>
  <si>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</si>
  <si>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Информационная поддержка субъектов малого и среднего предприниматеьства.</t>
  </si>
  <si>
    <t>ЖИЛИЩНО-КОММУНАЛЬНОЕ ХОЗЯЙСТВО</t>
  </si>
  <si>
    <t>Жилищное хозяйство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</si>
  <si>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</si>
  <si>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</si>
  <si>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Мероприятия в области жилищного хозяйства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</si>
  <si>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</si>
  <si>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</si>
  <si>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</si>
  <si>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</si>
  <si>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"Создание условий для обеспечения качественными услугами ЖКХ населения Моздокского городского поселения"</t>
  </si>
  <si>
    <t>Основное мероприятие "Содействие проведению капитального ремонта многоквартирных домов"</t>
  </si>
  <si>
    <t>Обеспечение мероприятий по капитальному ремонту многоквартирных домов за счет средств местных бюджетов</t>
  </si>
  <si>
    <t>Выполнение работ по разработке проектно-сметной документации</t>
  </si>
  <si>
    <t>Строительный контроль за выполнение работ</t>
  </si>
  <si>
    <t>Коммунальное хозяйство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</si>
  <si>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</si>
  <si>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</si>
  <si>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</si>
  <si>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Иные мероприятия в области коммунального хозяйства</t>
  </si>
  <si>
    <t>Благоустройство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</si>
  <si>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</si>
  <si>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Уличное освещение</t>
  </si>
  <si>
    <t>Основное мероприятие "Содержание зеленых насаждений Моздокского городского поселения"</t>
  </si>
  <si>
    <t>Озеленение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</si>
  <si>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</si>
  <si>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Текущий ремонт и содержание объектов муниципальной собственности</t>
  </si>
  <si>
    <t>Основное мероприятие "Санитарное содержание территории Моздокского городского поселения"</t>
  </si>
  <si>
    <t>Содержание мест захоронения.</t>
  </si>
  <si>
    <t>Содержание в чистоте и уборка</t>
  </si>
  <si>
    <t>Основное мероприятие "Прочие мероприятия, связанные с благоустройством территории Моздокского городского поселения"</t>
  </si>
  <si>
    <t>Прочие мероприятия по благоустройству</t>
  </si>
  <si>
    <t>Другие вопросы в области жилищно-коммунального хозяйства</t>
  </si>
  <si>
    <t>Основное мероприятие "Функционирование МКУ МО МГП "УГХ"</t>
  </si>
  <si>
    <t>Обеспечение деятельности подведомственных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</si>
  <si>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</si>
  <si>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</si>
  <si>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</si>
  <si>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</si>
  <si>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</si>
  <si>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</si>
  <si>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</si>
  <si>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Прочие мероприятия в области охраны окружающей среды</t>
  </si>
  <si>
    <t>Основное мероприятие "Содержание МКУ МО МГП "ГЦД"</t>
  </si>
  <si>
    <t>ОБРАЗОВАНИЕ</t>
  </si>
  <si>
    <t>Молодежная политика и оздоровление детей</t>
  </si>
  <si>
    <t>Подпрограмма "Молодежная политика"</t>
  </si>
  <si>
    <t>Основное мероприятие "Создание условий для реализации и развития потенциала молодежи"</t>
  </si>
  <si>
    <t>Проведение мероприятий для детей и молодежи</t>
  </si>
  <si>
    <t>Основное мероприятие "Организация предоставления услуг дополнительного образования"</t>
  </si>
  <si>
    <t>Прочие мероприятия по работе с молодежью и пропоганде здорового образа жизни</t>
  </si>
  <si>
    <t>СОЦИАЛЬНАЯ ПОЛИТИКА</t>
  </si>
  <si>
    <t>Пенсионное обеспечение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</si>
  <si>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</si>
  <si>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</si>
  <si>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</si>
  <si>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</si>
  <si>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Подпрограмма "Доступная среда в Моздокском городском поселении на 2016 год"</t>
  </si>
  <si>
    <t>Основное мероприятие "Улучшение качества жизни людей с ограниченными возможностями"</t>
  </si>
  <si>
    <t>Строительство, реконструкция, капитальный ремонт объектов муниципальной собственности</t>
  </si>
  <si>
    <t>Подпрограмма «Доступная среда в Моздокском городском поселении на 2014-2016 годы»</t>
  </si>
  <si>
    <t>Основное мероприятие «Улучшение качества жизни людей с ограниченными возможностями»</t>
  </si>
  <si>
    <t>Основное мероприятие "Социальная помощь и единовременные поощрительные выплаты гражданам"</t>
  </si>
  <si>
    <t>Социальная помощь гражданам</t>
  </si>
  <si>
    <t>Пособия, компенсации и иные социальные выплаты гражданам, кроме публичных нормативных обязательств</t>
  </si>
  <si>
    <t>Единовременная денежная выплата лицам, удостоенным звания «Почетный гражданин города Моздока»</t>
  </si>
  <si>
    <t>Другие вопросы в области социальной политики</t>
  </si>
  <si>
    <t>Основное мероприятие "Финансовая поддержка организаций"</t>
  </si>
  <si>
    <t xml:space="preserve">Финансовая поддержка социально-ориентированных некоммерческих организаций </t>
  </si>
  <si>
    <t>Основное мероприятие "Выдача справок об иждивении"</t>
  </si>
  <si>
    <t>Прочие мероприятия в области социальной политики</t>
  </si>
  <si>
    <t>ФИЗИЧЕСКАЯ КУЛЬТУРА И СПОРТ</t>
  </si>
  <si>
    <t>Физическая культура</t>
  </si>
  <si>
    <t>Подпрограмма "Физическая культура и спорт"</t>
  </si>
  <si>
    <t>Основное мероприятие "Развитие физической культуры и спорта"</t>
  </si>
  <si>
    <t>Поддержка развития физической культуры, массового спорта и туризма</t>
  </si>
  <si>
    <t>Расходы</t>
  </si>
  <si>
    <t>Код бюджетной классификации</t>
  </si>
  <si>
    <t>01</t>
  </si>
  <si>
    <t>00</t>
  </si>
  <si>
    <t>0000000000</t>
  </si>
  <si>
    <t>000</t>
  </si>
  <si>
    <t>02</t>
  </si>
  <si>
    <t>7730000000</t>
  </si>
  <si>
    <t>7730000110</t>
  </si>
  <si>
    <t>121</t>
  </si>
  <si>
    <t>129</t>
  </si>
  <si>
    <t>03</t>
  </si>
  <si>
    <t>851</t>
  </si>
  <si>
    <t>852</t>
  </si>
  <si>
    <t>853</t>
  </si>
  <si>
    <t>04</t>
  </si>
  <si>
    <t>7740000000</t>
  </si>
  <si>
    <t>7740000110</t>
  </si>
  <si>
    <t>7740000190</t>
  </si>
  <si>
    <t>122</t>
  </si>
  <si>
    <t>244</t>
  </si>
  <si>
    <t>11</t>
  </si>
  <si>
    <t>9900000000</t>
  </si>
  <si>
    <t>9970000000</t>
  </si>
  <si>
    <t>870</t>
  </si>
  <si>
    <t>14</t>
  </si>
  <si>
    <t>13</t>
  </si>
  <si>
    <t>0100000000</t>
  </si>
  <si>
    <t>0110000000</t>
  </si>
  <si>
    <t>0110300000</t>
  </si>
  <si>
    <t>0110374220</t>
  </si>
  <si>
    <t>0120000000</t>
  </si>
  <si>
    <t>0120100000</t>
  </si>
  <si>
    <t>0120170010</t>
  </si>
  <si>
    <t>0130000000</t>
  </si>
  <si>
    <t>0130100000</t>
  </si>
  <si>
    <t>0130170020</t>
  </si>
  <si>
    <t>9990000000</t>
  </si>
  <si>
    <t>9990060530</t>
  </si>
  <si>
    <t>831</t>
  </si>
  <si>
    <t>09</t>
  </si>
  <si>
    <t>0200000000</t>
  </si>
  <si>
    <t>0210000000</t>
  </si>
  <si>
    <t>0210200000</t>
  </si>
  <si>
    <t>0210270530</t>
  </si>
  <si>
    <t>0210270540</t>
  </si>
  <si>
    <t>0220000000</t>
  </si>
  <si>
    <t>0220100000</t>
  </si>
  <si>
    <t>0220170510</t>
  </si>
  <si>
    <t>9990070550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</si>
  <si>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</si>
  <si>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</si>
  <si>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</si>
  <si>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</si>
  <si>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</si>
  <si>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</si>
  <si>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</si>
  <si>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</si>
  <si>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0800000000</t>
  </si>
  <si>
    <t>0810000000</t>
  </si>
  <si>
    <t>0810100000</t>
  </si>
  <si>
    <t>0810174010</t>
  </si>
  <si>
    <t>243</t>
  </si>
  <si>
    <t>0810174020</t>
  </si>
  <si>
    <t>0810300000</t>
  </si>
  <si>
    <t>0810374050</t>
  </si>
  <si>
    <t>12</t>
  </si>
  <si>
    <t>0400000000</t>
  </si>
  <si>
    <t>0410000000</t>
  </si>
  <si>
    <t>0410100000</t>
  </si>
  <si>
    <t>0410171510</t>
  </si>
  <si>
    <t>0410171520</t>
  </si>
  <si>
    <t>0410200000</t>
  </si>
  <si>
    <t>0500000000</t>
  </si>
  <si>
    <t>0510000000</t>
  </si>
  <si>
    <t>0510100000</t>
  </si>
  <si>
    <t>0510172010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</si>
  <si>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</si>
  <si>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</si>
  <si>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</si>
  <si>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</si>
  <si>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</si>
  <si>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</si>
  <si>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</si>
  <si>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0620000000</t>
  </si>
  <si>
    <t>0620100000</t>
  </si>
  <si>
    <t>0620172520</t>
  </si>
  <si>
    <t>05</t>
  </si>
  <si>
    <t>0820000000</t>
  </si>
  <si>
    <t>0820100000</t>
  </si>
  <si>
    <t>0820174010</t>
  </si>
  <si>
    <t>0820300000</t>
  </si>
  <si>
    <t>0820374220</t>
  </si>
  <si>
    <t>0870000000</t>
  </si>
  <si>
    <t>0870100000</t>
  </si>
  <si>
    <t>0870174160</t>
  </si>
  <si>
    <t>1200000000</t>
  </si>
  <si>
    <t>1210000000</t>
  </si>
  <si>
    <t>1210100000</t>
  </si>
  <si>
    <t>12101S9602</t>
  </si>
  <si>
    <t>414</t>
  </si>
  <si>
    <t>1300000000</t>
  </si>
  <si>
    <t>1310000000</t>
  </si>
  <si>
    <t>1310100000</t>
  </si>
  <si>
    <t>13101S9601</t>
  </si>
  <si>
    <t>9990074030</t>
  </si>
  <si>
    <t>9990074040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</si>
  <si>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</si>
  <si>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</si>
  <si>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</si>
  <si>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</si>
  <si>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</si>
  <si>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</si>
  <si>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</si>
  <si>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</si>
  <si>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</si>
  <si>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</si>
  <si>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</si>
  <si>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</si>
  <si>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</si>
  <si>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</si>
  <si>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</si>
  <si>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</si>
  <si>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</si>
  <si>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0860174030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</si>
  <si>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</si>
  <si>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</si>
  <si>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</si>
  <si>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</si>
  <si>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</si>
  <si>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</si>
  <si>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</si>
  <si>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111</t>
  </si>
  <si>
    <t>112</t>
  </si>
  <si>
    <t>119</t>
  </si>
  <si>
    <t>06</t>
  </si>
  <si>
    <t>0900000000</t>
  </si>
  <si>
    <t>0910000000</t>
  </si>
  <si>
    <t>0910100000</t>
  </si>
  <si>
    <t>0910174030</t>
  </si>
  <si>
    <t>0910200000</t>
  </si>
  <si>
    <t>0910275020</t>
  </si>
  <si>
    <t>0920000000</t>
  </si>
  <si>
    <t>0920100000</t>
  </si>
  <si>
    <t>0920175010</t>
  </si>
  <si>
    <t>07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</si>
  <si>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</si>
  <si>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</si>
  <si>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</si>
  <si>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</si>
  <si>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</si>
  <si>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</si>
  <si>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</si>
  <si>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10</t>
  </si>
  <si>
    <t>1000000000</t>
  </si>
  <si>
    <t>1010000000</t>
  </si>
  <si>
    <t>1010100000</t>
  </si>
  <si>
    <t>1010175510</t>
  </si>
  <si>
    <t>313</t>
  </si>
  <si>
    <t>0140000000</t>
  </si>
  <si>
    <t>0140100000</t>
  </si>
  <si>
    <t>0140174010</t>
  </si>
  <si>
    <t>0880000000</t>
  </si>
  <si>
    <t>0880100000</t>
  </si>
  <si>
    <t>0880174010</t>
  </si>
  <si>
    <t>1010200000</t>
  </si>
  <si>
    <t>1010275520</t>
  </si>
  <si>
    <t>321</t>
  </si>
  <si>
    <t>1010275550</t>
  </si>
  <si>
    <t>1010300000</t>
  </si>
  <si>
    <t>1010375530</t>
  </si>
  <si>
    <t>1020000000</t>
  </si>
  <si>
    <t>1020100000</t>
  </si>
  <si>
    <t>1020175540</t>
  </si>
  <si>
    <t>1120000000</t>
  </si>
  <si>
    <t>1120100000</t>
  </si>
  <si>
    <t>1120176020</t>
  </si>
  <si>
    <t>% исполнения</t>
  </si>
  <si>
    <t>% темп роста</t>
  </si>
  <si>
    <t>ВСЕГО РАСХОДОВ</t>
  </si>
  <si>
    <t>Зам. Главы Администрации по экономике и финансам</t>
  </si>
  <si>
    <t>242</t>
  </si>
  <si>
    <t>Закупка товаров, работ, услуг в сфере информационно-коммуникационных технологий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</si>
  <si>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</si>
  <si>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</si>
  <si>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</si>
  <si>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</si>
  <si>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</si>
  <si>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</si>
  <si>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</si>
  <si>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</si>
  <si>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</si>
  <si>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</si>
  <si>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</si>
  <si>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</si>
  <si>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</si>
  <si>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</si>
  <si>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</si>
  <si>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</si>
  <si>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</si>
  <si>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</si>
  <si>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</si>
  <si>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</si>
  <si>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</si>
  <si>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</si>
  <si>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</si>
  <si>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</si>
  <si>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</si>
  <si>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</si>
  <si>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</si>
  <si>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</si>
  <si>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</si>
  <si>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</si>
  <si>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ДОХОДЫ</t>
  </si>
  <si>
    <t>1 00 00000 00 0000 000</t>
  </si>
  <si>
    <t>1 01 00000 00 0000 000</t>
  </si>
  <si>
    <t>1 01 02000 01 0000 110</t>
  </si>
  <si>
    <t>1 05 00000 00 0000 000</t>
  </si>
  <si>
    <t>1 05 01000 00 0000 110</t>
  </si>
  <si>
    <t>1 05 02000 02 0000 110</t>
  </si>
  <si>
    <t>1 05 03000 01 0000 110</t>
  </si>
  <si>
    <t>1 06 00000 00 0000 000</t>
  </si>
  <si>
    <t>1 06 01030 13 0000 110</t>
  </si>
  <si>
    <t>1 06 06033 13 0000 110</t>
  </si>
  <si>
    <t>1 06 06043 13 0000 110</t>
  </si>
  <si>
    <t>1 11 00000 00 0000 000</t>
  </si>
  <si>
    <t>1 11 05013 13 0000 120</t>
  </si>
  <si>
    <t>1 11 05025 13 0000 120</t>
  </si>
  <si>
    <t>1 11 05035 13 0000 120</t>
  </si>
  <si>
    <t>1 11 05075 13 0000 120</t>
  </si>
  <si>
    <t>1 11 07015 13 0000 120</t>
  </si>
  <si>
    <t>1 11 09045 13 0000 120</t>
  </si>
  <si>
    <t>1 14 00000 00 0000 000</t>
  </si>
  <si>
    <t>1 14 02053 13 0000 410</t>
  </si>
  <si>
    <t>1 14 06013 13 0000 430</t>
  </si>
  <si>
    <t>1 17 00000 00 0000 000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</si>
  <si>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</si>
  <si>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</si>
  <si>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</si>
  <si>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2 00 00000 00 0000 000</t>
  </si>
  <si>
    <t>2 02 00000 00 0000 000</t>
  </si>
  <si>
    <t>2 07 00000 00 0000 000</t>
  </si>
  <si>
    <t>2 19 00000 00 0000 000</t>
  </si>
  <si>
    <t>ВСЕГО ДОХОДОВ:</t>
  </si>
  <si>
    <t>ОТЧЕТ</t>
  </si>
  <si>
    <t>об исполнении бюджета муниципального образования-</t>
  </si>
  <si>
    <t>Моздокское городское поселение</t>
  </si>
  <si>
    <t>ед. изм. руб.</t>
  </si>
  <si>
    <t>Л.С. Рыбалкина</t>
  </si>
  <si>
    <t>1 13 00000 00 0000 000</t>
  </si>
  <si>
    <t>Прочие доходы от компенсации затрат бюджетов городских поселений</t>
  </si>
  <si>
    <t>0810126750</t>
  </si>
  <si>
    <t>Предоставление субсидий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</si>
  <si>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0110200000</t>
  </si>
  <si>
    <t>0110274030</t>
  </si>
  <si>
    <t>Основное мероприятие "Обеспечение проведения ремонта объектов муниципальной собственности и контроль качества производимых улучшений"</t>
  </si>
  <si>
    <t>1217419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</si>
  <si>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МГП. 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</si>
  <si>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ЖКХ. Бюджетные инвестиции в объекты капитального строительства государственной (муниципальной) собственности</t>
  </si>
  <si>
    <t>1219503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</si>
  <si>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бюджетов). Бюджетные инвестиции в объекты капитального строительства государственной (муниципальной) собственности</t>
  </si>
  <si>
    <t>1219603</t>
  </si>
  <si>
    <t>Обеспечение мероприятий по софинансированию дорожной деятельности за счет средств бюджета муниципального образования - Моздокское городское поселение</t>
  </si>
  <si>
    <t>9990075030</t>
  </si>
  <si>
    <t>Исполнение обязательств в порядке правопреемства при реорганизации юридических лиц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</si>
  <si>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</si>
  <si>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9990075030111</t>
  </si>
  <si>
    <t>Взносы по обязательному социальному страхованию на выплаты по оплате труда работникам учреждениий</t>
  </si>
  <si>
    <t>9990075030851</t>
  </si>
  <si>
    <t>312</t>
  </si>
  <si>
    <t>Иные пенсии, социальные доплаты к пенсиям</t>
  </si>
  <si>
    <t>Проочая закупка товаров, работ и услуг для обеспечения государственных (муниципальных) нужд</t>
  </si>
  <si>
    <t>1110174220</t>
  </si>
  <si>
    <t>0880150270</t>
  </si>
  <si>
    <t>Субсидии на мероприятия государственной программы РФ "Доступная среда"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</si>
  <si>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</si>
  <si>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</si>
  <si>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</si>
  <si>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</si>
  <si>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1210109602</t>
  </si>
  <si>
    <t>0830472010</t>
  </si>
  <si>
    <t>0110100000</t>
  </si>
  <si>
    <t>0110274040</t>
  </si>
  <si>
    <t>Строительный контроль за выполнением работ</t>
  </si>
  <si>
    <t>0810200000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</si>
  <si>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</si>
  <si>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0810274030</t>
  </si>
  <si>
    <t>0820200000</t>
  </si>
  <si>
    <t>Основное мероприятие "Обеспечение проведения капитального ремонта муниципальных квартир"</t>
  </si>
  <si>
    <t>0820274030</t>
  </si>
  <si>
    <t>0830100000</t>
  </si>
  <si>
    <t>Основное мероприятие "Подготовка технических планов и техническая инвентаризация объектов"</t>
  </si>
  <si>
    <t>0830170010</t>
  </si>
  <si>
    <t xml:space="preserve">1 16 00000 00 0000 000 </t>
  </si>
  <si>
    <t>ШТРАФЫ, САНКЦИИ, ВОЗМЕЩЕНИЕ УЩЕРБА</t>
  </si>
  <si>
    <t xml:space="preserve">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</si>
  <si>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</si>
  <si>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</si>
  <si>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Темп роста %</t>
  </si>
  <si>
    <t>0410271520</t>
  </si>
  <si>
    <t>0610172530</t>
  </si>
  <si>
    <t>Подпрограмма "Развитие малого и среднего предпринимательства в муниципальном образовании-Моздокское городское поселение"</t>
  </si>
  <si>
    <t>Подпрограмма "Формирование и развитие муниципальной собственности Моздокского городского поселения"</t>
  </si>
  <si>
    <t>Муниципальная  программа "Муниципальная собственность Моздокского городского поселения на 2018-2022 годы."</t>
  </si>
  <si>
    <t>Подпрограмма "Ремонт объектов муниципальной собственности Моздокского городского поселения 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</si>
  <si>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2018-2022 годы"</t>
  </si>
  <si>
    <t>0110174020</t>
  </si>
  <si>
    <t>Подпрограмма "Проведение мероприятий по гражданской обороне и чрезвычайным ситуациям в  Моздокском городском поселении."</t>
  </si>
  <si>
    <t>Подпрограмма  "Реконструкция, содержание и ремонт улично-дорожной сети  Моздокского городского поселения"</t>
  </si>
  <si>
    <t>08101S6752</t>
  </si>
  <si>
    <t>Подпрограмма "Градостроительство  Моздокского городского поселения "</t>
  </si>
  <si>
    <t>Подпрограмма "Межевание и проведение государственного кадастрового учета земельных участков на территории муниципального образования- Моздокское городское поселение"</t>
  </si>
  <si>
    <t>Подпрограмма  "Проведение капитального ремонта муниципальных квартир  Моздокского городского поселения"</t>
  </si>
  <si>
    <t>Муниципальная адресная программа "Переселение граждан из аварийного жилищного фонда в  Моздокском городском поселении на период 2013-2018 годы"</t>
  </si>
  <si>
    <t>0840174030</t>
  </si>
  <si>
    <t>Подпрограмма  "Уличное освещение Моздокского городского поселения"</t>
  </si>
  <si>
    <t>Осуществление расходов, связанных с оплатой научно-исследовательских, опытно-конструкторских, опытно-технологических, геологоразведочных работ, услуги по типовому проектированию, проектные и изыскательские работы</t>
  </si>
  <si>
    <t>Подпрограмма  "Озеленение Моздокского городского поселения 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</si>
  <si>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</si>
  <si>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</si>
  <si>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</si>
  <si>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поселения"</t>
  </si>
  <si>
    <t xml:space="preserve">Строительство, реконструкция, капитальный ремонт объектов муниципальной собственности </t>
  </si>
  <si>
    <t>1110174010</t>
  </si>
  <si>
    <t xml:space="preserve">01 </t>
  </si>
  <si>
    <t>1120174010</t>
  </si>
  <si>
    <t>08101S6751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</si>
  <si>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РСО-Алания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</si>
  <si>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</si>
  <si>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</si>
  <si>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1410000000</t>
  </si>
  <si>
    <t>1410100000</t>
  </si>
  <si>
    <t>1410200000</t>
  </si>
  <si>
    <t>1400000000</t>
  </si>
  <si>
    <t>Подпрограмма "Совершенствование эстетинчого вида городского поселени, создание гармоничной архитектурно-ландшафтной среды"</t>
  </si>
  <si>
    <t>Основное мероприятие "Благоустройство дворовых территорий "</t>
  </si>
  <si>
    <t>14101L5553</t>
  </si>
  <si>
    <t>Расходы на обеспечение  мероприятий по благоустройству дворовых территорий за счет средств местного бюджета</t>
  </si>
  <si>
    <t>Основное мероприятие "Благоустройство общественных территорий "</t>
  </si>
  <si>
    <t>Расходы на обеспечение  мероприятий по благоустройству общественных территорий за счет средств местного бюджета</t>
  </si>
  <si>
    <t>14102L5553</t>
  </si>
  <si>
    <t>0810374030</t>
  </si>
  <si>
    <t>412</t>
  </si>
  <si>
    <t>Бюджетные инвестиции на приобретение объектов недвижимого имущества в государственную (муниципальную)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</si>
  <si>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</si>
  <si>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</si>
  <si>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0820274040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</si>
  <si>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</si>
  <si>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14101L5551</t>
  </si>
  <si>
    <t>14101L5552</t>
  </si>
  <si>
    <t>Расходы на обеспечение  мероприятий по благоустройству дворовых территорий за счет средств республиканского бюджета</t>
  </si>
  <si>
    <t>Расходы на обеспечение  мероприятий по благоустройству дворовых территорий за счет средств федерального  бюджета</t>
  </si>
  <si>
    <t>14102L5551</t>
  </si>
  <si>
    <t>14102L5552</t>
  </si>
  <si>
    <t>Прочие мероприятия в области дорожного хозяйства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</si>
  <si>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</si>
  <si>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0860374080</t>
  </si>
  <si>
    <t>Изготовление конструкций внешней иллюминации</t>
  </si>
  <si>
    <t>812</t>
  </si>
  <si>
    <t>Субсидии (гранты в форме субсидий)на финансовое обеспечение затрат в связи с производством (реализацией товаров), выполнением работ, оказанием услуг,порядком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</si>
  <si>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0920174220</t>
  </si>
  <si>
    <t>Дотации бюджетам городских поселений на поддержку мер по обеспечению сбалансированности бюджетов</t>
  </si>
  <si>
    <t>0810174060</t>
  </si>
  <si>
    <t>Прочие меропрития в области дорожного хозяйства</t>
  </si>
  <si>
    <t>Непрограмные расходы</t>
  </si>
  <si>
    <t>9940000000</t>
  </si>
  <si>
    <t>540</t>
  </si>
  <si>
    <t>Прочие межбюджетные трансферты общего характера</t>
  </si>
  <si>
    <t xml:space="preserve">Межбюджетные трансферты 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</si>
  <si>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</si>
  <si>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</si>
  <si>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 </t>
  </si>
  <si>
    <t>Бюджетые инвестиции в объекты капиталього строительства государственной (муницмпальной)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</si>
  <si>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</si>
  <si>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1 14 06025 13 0000 430</t>
  </si>
  <si>
    <t>1 16 33050 13 6000 140</t>
  </si>
  <si>
    <t>1 16 33050 13 0000 140</t>
  </si>
  <si>
    <t>2 02 49999 13 0020 150</t>
  </si>
  <si>
    <t>2 02 49999 13 0010 150</t>
  </si>
  <si>
    <t>2 02 40000 00 0000 150</t>
  </si>
  <si>
    <t>2 02 20302 13 0000 150</t>
  </si>
  <si>
    <t>2 02 20299 13 0000 150</t>
  </si>
  <si>
    <t>2 02 20216 13 00 00 150</t>
  </si>
  <si>
    <t>2 02 20051 13 00 00 150</t>
  </si>
  <si>
    <t>2 02 20000 00 0000 150</t>
  </si>
  <si>
    <t>2 02 15002 13 0000 150</t>
  </si>
  <si>
    <t>2 02 15001 13 0000 150</t>
  </si>
  <si>
    <t>2 02 10000 00 0000 150</t>
  </si>
  <si>
    <t>2 19 60010 13 0000 150</t>
  </si>
  <si>
    <t>0220170560</t>
  </si>
  <si>
    <t>Размещение информации в СМИ</t>
  </si>
  <si>
    <t>0410276510</t>
  </si>
  <si>
    <t>Разработка документов для развития муниципального образования - Моздокское городское поселение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</si>
  <si>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</si>
  <si>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</si>
  <si>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633</t>
  </si>
  <si>
    <t>Субсидии (гранты в форме субсидии) на финансовое обнспечение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</si>
  <si>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</si>
  <si>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</si>
  <si>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9940077900</t>
  </si>
  <si>
    <t>9990076510</t>
  </si>
  <si>
    <t>0840174010</t>
  </si>
  <si>
    <t>0910300000</t>
  </si>
  <si>
    <t>0910374010</t>
  </si>
  <si>
    <t>Основное мероприятие "Реконструкция, капитальный ремонт, строительство объектов муниципальной собственности"</t>
  </si>
  <si>
    <t>Строительство, реконструкция, капитальный ремонтобъектов муниципальной собственности</t>
  </si>
  <si>
    <t>1 13 02995 13 0000 130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</si>
  <si>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</si>
  <si>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</si>
  <si>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634</t>
  </si>
  <si>
    <t>Субсидии некоммерческим организациям (за исключением государственных (муниципальных) учреждений</t>
  </si>
  <si>
    <t>ДЕФИЦИТ "-"/ПРОФИЦИТ "+"</t>
  </si>
  <si>
    <t>МЕЖБЮДЖЕТНЫЕ ТРАНСФЕРТЫ ОБЩЕГО ХАРАКТЕРА БЮДЖЕТАМ БЮДЖЕТНОЙ СИСТЕМЫ РОССИЙСКОЙ ФЕДЕРАЦИИ</t>
  </si>
  <si>
    <t>141F255551</t>
  </si>
  <si>
    <t>Реализация программы формирование современной городской среды за счет субсидий из федерального бюджета</t>
  </si>
  <si>
    <t>141F255552</t>
  </si>
  <si>
    <t>Реализация программы формирование современной городской среды за счет субсидий из республиканского бюджета</t>
  </si>
  <si>
    <t>141F255553</t>
  </si>
  <si>
    <t>141F200000</t>
  </si>
  <si>
    <t>Реализация мероприятий Федерального проекта "Формирование комфортной городской среды"</t>
  </si>
  <si>
    <t>Муниципальная программа "Формирование современной городской среды в Моздокском городском поселении на 2018 -2024 годы"</t>
  </si>
  <si>
    <t>Подпрограмма  "Строительство, реконструкция сетей коммунального хозяйства в  Моздокском городском поселении"</t>
  </si>
  <si>
    <t>1 14 02052 13 0000 410</t>
  </si>
  <si>
    <t>2 07 05030 13 0000 150</t>
  </si>
  <si>
    <t>0210270570</t>
  </si>
  <si>
    <t>Безопасный город</t>
  </si>
  <si>
    <t>0810274060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</si>
  <si>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</si>
  <si>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</si>
  <si>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141F255554</t>
  </si>
  <si>
    <t>Расходы на обеспечение  мероприятий по благоустройству дворовых территорий за счет внебюджетных источников финансирования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</si>
  <si>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</si>
  <si>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</si>
  <si>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</si>
  <si>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</si>
  <si>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</si>
  <si>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</si>
  <si>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</si>
  <si>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</si>
  <si>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</si>
  <si>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</si>
  <si>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</si>
  <si>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</si>
  <si>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Иные меропрятия по озеленению</t>
  </si>
  <si>
    <t>0850174100</t>
  </si>
  <si>
    <t xml:space="preserve">2 02 25555 13 0000151 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</si>
  <si>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</si>
  <si>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</si>
  <si>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</si>
  <si>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Расходы на обеспечение мероприятий по благоустройству дворовых территорий за счет внебджетных средств</t>
  </si>
  <si>
    <t>1410176520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</si>
  <si>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</si>
  <si>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</si>
  <si>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Резервный фонд Администрации местного самоуправления Моздокского городского поселения</t>
  </si>
  <si>
    <t>9940077600</t>
  </si>
  <si>
    <t>Субсидии республиканскому бюджету в соответствии со ст. 142.2 Бюджетного кодекса РФ (отрицательный трансферт)</t>
  </si>
  <si>
    <t>Исполнение судебных актов РФ и мировых соглашений по возмещению причинения вреда</t>
  </si>
  <si>
    <t>9940077800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</si>
  <si>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06.10.2013г. (организация библиотечного обслуживания населения)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</si>
  <si>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</si>
  <si>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</si>
  <si>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</si>
  <si>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Прочая закупка товаров, работ и услуг</t>
  </si>
  <si>
    <t>1010275540</t>
  </si>
  <si>
    <t>350</t>
  </si>
  <si>
    <t>Премии и гранты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</si>
  <si>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</si>
  <si>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</si>
  <si>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</si>
  <si>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141F254241</t>
  </si>
  <si>
    <t>141F254243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</si>
  <si>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</si>
  <si>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</si>
  <si>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Основное мероприятие "Реализация мероприятий Федерального проекта "Формирование комфортной городской среды"</t>
  </si>
  <si>
    <t xml:space="preserve"> Уплата иных платежей</t>
  </si>
  <si>
    <t>ДОХОДЫ ОТ ОКАЗАНИЯ ПЛАТНЫХ УСЛУГ (РАБОТ) И КОМПЕНСАЦИИ ЗАТРАТ ГОСУДАРСТВА</t>
  </si>
  <si>
    <t xml:space="preserve">Расходы по решениям судебных инстанций        </t>
  </si>
  <si>
    <t xml:space="preserve">Исполнение судебных актов Российской Федерации и мировых соглашений по возмещению причиненного вреда     </t>
  </si>
  <si>
    <t xml:space="preserve">Закупка энергетических ресурсов     </t>
  </si>
  <si>
    <t>Муниципальная  программа "Гражданская оборона и чрезвычайные ситуации в  Моздокском городском поселении на 2018-2023 годы."</t>
  </si>
  <si>
    <t>Муниципальная программа "Местное самоуправление и гражданское общество в Моздокском городском поселении на 2018-2023 годы"</t>
  </si>
  <si>
    <t>Муниципальная  программа "Муниципальная собственность Моздокского городского поселения на 2018-2023 годы."</t>
  </si>
  <si>
    <t>Муниципальная программа "Жилищно-коммунальное и городское хозяйство в Моздокском городском поселении на 2018-2023 годы"</t>
  </si>
  <si>
    <t>Муниципальная программа "Градостроительство 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</si>
  <si>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</si>
  <si>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Муниципальная программа "Малое и среднее предпринимательство в муниципальном образовании-Моздокское городское поселение на 2018-2023 годы"</t>
  </si>
  <si>
    <t>Подпрограмма  "Благоустройство территории города и содержание мест захоронения  Моздокского городского поселения на  2018-2023 годы"</t>
  </si>
  <si>
    <t>Муниципальная программа "Охрана окружающей среды и благоустройство массового отдыха на 2018-2023 годы"</t>
  </si>
  <si>
    <t>Муниципальная программа "Молодежь Моздока на 2018 - 2023 годы."</t>
  </si>
  <si>
    <t>Подпрограмма "Обеспечение создания условий для реализации муниципальной программы "Молодежь Моздока на  2018 - 2023 годы"</t>
  </si>
  <si>
    <t>Муниципальная программа "Социальная политика муниципального образования Моздокское городское поселение на 2018-2023 годы"</t>
  </si>
  <si>
    <t>Подпрограмма "Обеспечение создания условий для реализации муниципальной программы "Молодежь Моздока на 2018 - 2023 годы"</t>
  </si>
  <si>
    <t>Муниципальная программа "Жилищно-коммунальное и городское хозяйство в Моздокском городском поселении на  2018-2023 годы"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</si>
  <si>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 на 2018-2023 годы"</t>
  </si>
  <si>
    <t>Муниципальная адресная программа "Капитальный ремонт общего имущества в многоквартирных домах в  Моздокском городском поселении 2020 - 2022 годы"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</si>
  <si>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2018-2023 годы"</t>
  </si>
  <si>
    <t>Подпрограмма "Охрана окружающей среды и благоустройство массового отдыха населения Моздокского городского поселения на  2018-2023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</si>
  <si>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- Моздокское городское поселение на 2018-2023 годы"</t>
  </si>
  <si>
    <t>Муниципальная программа "Молодежь Моздока на  2018 - 2023 годы."</t>
  </si>
  <si>
    <t xml:space="preserve">Подпрограмма "Обеспечение создания условий для реализации муниципальной  программы "Муниципальная собственность Моздокского городского поселения на 2018-2023 годы." </t>
  </si>
  <si>
    <t>Подпрограмма "Обеспечение создания условий для реализации муниципальной  программы "Гражданская оборона и чрезвычайные ситуации в  Моздокском городском поселении на 2018-2023 годы."</t>
  </si>
  <si>
    <t>Подпрограмма  "Развитие местного самоуправления и гражданского общества в Моздокском городском поселении на 2018-2023 годы"</t>
  </si>
  <si>
    <t>Подпрограмма 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</si>
  <si>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</si>
  <si>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1120174020</t>
  </si>
  <si>
    <t>0860174040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</si>
  <si>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</si>
  <si>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</si>
  <si>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</si>
  <si>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</si>
  <si>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</si>
  <si>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</si>
  <si>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План на 2022 год</t>
  </si>
  <si>
    <t>Исполнено на 01.02.2021 г.</t>
  </si>
  <si>
    <t>План на 01.02.2022 г.</t>
  </si>
  <si>
    <t>Исполнено на 01.02.2022 г.</t>
  </si>
  <si>
    <t>9990077700</t>
  </si>
  <si>
    <t>Обеспечение проведения выборов и референдумов</t>
  </si>
  <si>
    <t>Расходы на организацию и проведение выборов в органы местного самоуправления</t>
  </si>
  <si>
    <t>Иные выплаты государственных (муниципальных) органов привлекаемым лицам</t>
  </si>
  <si>
    <t>1500000000</t>
  </si>
  <si>
    <t>1510000000</t>
  </si>
  <si>
    <t>1510100000</t>
  </si>
  <si>
    <t>1510174020</t>
  </si>
  <si>
    <t>1510174030</t>
  </si>
  <si>
    <t>1510177010</t>
  </si>
  <si>
    <t>1520000000</t>
  </si>
  <si>
    <t>1520100000</t>
  </si>
  <si>
    <t>1520177020</t>
  </si>
  <si>
    <t>1530000000</t>
  </si>
  <si>
    <t>1530100000</t>
  </si>
  <si>
    <t>1530176020</t>
  </si>
  <si>
    <t>1540000000</t>
  </si>
  <si>
    <t>1540100000</t>
  </si>
  <si>
    <t>1540174220</t>
  </si>
  <si>
    <t>1540175010</t>
  </si>
  <si>
    <t>муниципальная программа «Организация культурного досуга, массового спорта и отдыха населения на территории Моздокского городского поселения" на 2022 - 2026 годы</t>
  </si>
  <si>
    <t>Подпрограмма «Организация обустройства мест массового отдыха населения»</t>
  </si>
  <si>
    <t>Основное мероприятие «Содержание мест массового отдыха населения»</t>
  </si>
  <si>
    <t>Расходы на содержание мест массового отдыха</t>
  </si>
  <si>
    <t>Подпрограмма «Организация культурно-зрелищных мероприятий»</t>
  </si>
  <si>
    <t>Основное мероприятие «Создание условий для организации досуга и проведения культурно-зрелищных мероприятий»</t>
  </si>
  <si>
    <t>Расходы на организацию досуга</t>
  </si>
  <si>
    <t>Подпрограмма «Развитие на территории поселения физической культуры и массового спорта»</t>
  </si>
  <si>
    <t>Основное мероприятие «Обеспечение условий для развития на территории поселения массовой культуры и спорта»</t>
  </si>
  <si>
    <t>Поддержка физической культуры, массового спорта и туризма</t>
  </si>
  <si>
    <t>Подпрограмма "Обеспечение создания условий для реализации муниципальной программы «Организация культурного досуга, массового спорта и отдыха населения на территории Моздокского городского поселения» на 2022 - 2026 годы</t>
  </si>
  <si>
    <t>Основное мероприятие "Содержание муниципального казенного учреждения муниципального образования - Моздокское городское поселение "Городской центр досуга"</t>
  </si>
  <si>
    <t>7</t>
  </si>
  <si>
    <t xml:space="preserve">Остаток денежных средств на 01.01.2022 г.  </t>
  </si>
  <si>
    <t>Остаток денежных средств на 01.02.2022 г.</t>
  </si>
  <si>
    <t>на 1 февраля 2022 г.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</si>
  <si>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</si>
  <si>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</si>
  <si>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2 02 49999 13 0000 150</t>
  </si>
  <si>
    <t>Прочие межбюджетные трансферты, передаваемые бюджетам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</si>
</sst>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₽_-;\-* #,##0\ _₽_-;_-* &quot;-&quot;\ _₽_-;_-@_-"/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р_."/>
    <numFmt numFmtId="169" formatCode="#,##0.0"/>
    <numFmt numFmtId="170" formatCode="#,##0.0_р_."/>
    <numFmt numFmtId="171" formatCode="0.0"/>
    <numFmt numFmtId="172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6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9" fontId="9" fillId="3" borderId="0" xfId="0" applyNumberFormat="1" applyFont="1" applyFill="1" applyAlignment="1"/>
    <xf numFmtId="0" fontId="9" fillId="3" borderId="0" xfId="0" applyFont="1" applyFill="1"/>
    <xf numFmtId="0" fontId="9" fillId="3" borderId="0" xfId="0" applyFont="1" applyFill="1" applyAlignment="1">
      <alignment vertical="justify"/>
    </xf>
    <xf numFmtId="0" fontId="9" fillId="3" borderId="0" xfId="0" applyFont="1" applyFill="1" applyAlignme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0" applyFont="1" applyFill="1"/>
    <xf numFmtId="0" fontId="9" fillId="0" borderId="0" xfId="0" applyFont="1" applyFill="1" applyAlignment="1">
      <alignment vertical="justify"/>
    </xf>
    <xf numFmtId="0" fontId="9" fillId="0" borderId="0" xfId="0" applyFont="1" applyFill="1" applyAlignment="1"/>
    <xf numFmtId="0" fontId="14" fillId="0" borderId="0" xfId="0" applyFont="1" applyFill="1" applyAlignment="1">
      <alignment vertical="justify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41" fontId="19" fillId="0" borderId="1" xfId="3" applyFont="1" applyFill="1" applyBorder="1" applyAlignment="1"/>
    <xf numFmtId="41" fontId="19" fillId="0" borderId="1" xfId="3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/>
    <xf numFmtId="165" fontId="13" fillId="0" borderId="1" xfId="1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170" fontId="11" fillId="0" borderId="1" xfId="1" applyNumberFormat="1" applyFont="1" applyFill="1" applyBorder="1" applyAlignment="1">
      <alignment horizontal="right"/>
    </xf>
    <xf numFmtId="170" fontId="12" fillId="0" borderId="1" xfId="1" applyNumberFormat="1" applyFont="1" applyFill="1" applyBorder="1" applyAlignment="1">
      <alignment horizontal="right"/>
    </xf>
    <xf numFmtId="0" fontId="9" fillId="4" borderId="0" xfId="0" applyFont="1" applyFill="1" applyAlignment="1">
      <alignment vertical="justify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41" fontId="17" fillId="0" borderId="1" xfId="3" applyFont="1" applyFill="1" applyBorder="1" applyAlignment="1">
      <alignment horizontal="right"/>
    </xf>
    <xf numFmtId="168" fontId="18" fillId="0" borderId="1" xfId="1" applyNumberFormat="1" applyFont="1" applyFill="1" applyBorder="1" applyAlignment="1">
      <alignment horizontal="right"/>
    </xf>
    <xf numFmtId="41" fontId="18" fillId="0" borderId="1" xfId="3" applyFont="1" applyFill="1" applyBorder="1" applyAlignment="1">
      <alignment horizontal="right"/>
    </xf>
    <xf numFmtId="168" fontId="1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justify"/>
    </xf>
    <xf numFmtId="41" fontId="17" fillId="0" borderId="1" xfId="3" applyFont="1" applyFill="1" applyBorder="1" applyAlignment="1"/>
    <xf numFmtId="41" fontId="20" fillId="0" borderId="1" xfId="3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justify"/>
    </xf>
    <xf numFmtId="49" fontId="9" fillId="4" borderId="1" xfId="0" applyNumberFormat="1" applyFont="1" applyFill="1" applyBorder="1" applyAlignment="1"/>
    <xf numFmtId="0" fontId="9" fillId="4" borderId="1" xfId="0" applyFont="1" applyFill="1" applyBorder="1" applyAlignment="1">
      <alignment vertical="justify"/>
    </xf>
    <xf numFmtId="167" fontId="9" fillId="0" borderId="1" xfId="2" applyFont="1" applyFill="1" applyBorder="1" applyAlignment="1"/>
    <xf numFmtId="167" fontId="9" fillId="0" borderId="1" xfId="2" applyFont="1" applyFill="1" applyBorder="1"/>
    <xf numFmtId="4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vertical="justify"/>
    </xf>
    <xf numFmtId="0" fontId="9" fillId="0" borderId="1" xfId="0" applyFont="1" applyFill="1" applyBorder="1" applyAlignment="1"/>
    <xf numFmtId="0" fontId="14" fillId="0" borderId="1" xfId="0" applyFont="1" applyFill="1" applyBorder="1" applyAlignment="1">
      <alignment vertical="justify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41" fontId="18" fillId="0" borderId="1" xfId="3" applyFont="1" applyFill="1" applyBorder="1" applyAlignment="1"/>
    <xf numFmtId="41" fontId="19" fillId="0" borderId="1" xfId="3" applyFont="1" applyFill="1" applyBorder="1" applyAlignment="1">
      <alignment vertical="center"/>
    </xf>
    <xf numFmtId="41" fontId="9" fillId="0" borderId="0" xfId="3" applyFont="1" applyFill="1" applyAlignment="1">
      <alignment horizontal="right"/>
    </xf>
    <xf numFmtId="0" fontId="9" fillId="0" borderId="0" xfId="0" applyFont="1" applyFill="1" applyAlignment="1"/>
    <xf numFmtId="168" fontId="9" fillId="0" borderId="0" xfId="0" applyNumberFormat="1" applyFont="1" applyFill="1" applyAlignment="1"/>
    <xf numFmtId="169" fontId="17" fillId="0" borderId="1" xfId="1" applyNumberFormat="1" applyFont="1" applyFill="1" applyBorder="1" applyAlignment="1">
      <alignment horizontal="right" wrapText="1"/>
    </xf>
    <xf numFmtId="0" fontId="12" fillId="0" borderId="1" xfId="1" applyNumberFormat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0" fillId="0" borderId="0" xfId="0" applyNumberFormat="1" applyFill="1" applyAlignment="1"/>
    <xf numFmtId="0" fontId="9" fillId="0" borderId="0" xfId="0" applyFont="1" applyFill="1" applyAlignment="1"/>
    <xf numFmtId="171" fontId="17" fillId="0" borderId="1" xfId="1" applyNumberFormat="1" applyFont="1" applyFill="1" applyBorder="1" applyAlignment="1">
      <alignment horizontal="right"/>
    </xf>
    <xf numFmtId="4" fontId="19" fillId="0" borderId="1" xfId="1" applyNumberFormat="1" applyFont="1" applyFill="1" applyBorder="1" applyAlignment="1">
      <alignment horizontal="right"/>
    </xf>
    <xf numFmtId="171" fontId="9" fillId="0" borderId="0" xfId="0" applyNumberFormat="1" applyFont="1" applyFill="1"/>
    <xf numFmtId="0" fontId="12" fillId="0" borderId="1" xfId="1" applyNumberFormat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18" fillId="0" borderId="1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>
      <alignment horizontal="right"/>
    </xf>
    <xf numFmtId="4" fontId="18" fillId="0" borderId="1" xfId="2" applyNumberFormat="1" applyFont="1" applyFill="1" applyBorder="1" applyAlignment="1">
      <alignment horizontal="right"/>
    </xf>
    <xf numFmtId="4" fontId="19" fillId="0" borderId="1" xfId="2" applyNumberFormat="1" applyFont="1" applyFill="1" applyBorder="1" applyAlignment="1">
      <alignment horizontal="right"/>
    </xf>
    <xf numFmtId="4" fontId="17" fillId="0" borderId="1" xfId="1" applyNumberFormat="1" applyFont="1" applyFill="1" applyBorder="1" applyAlignment="1"/>
    <xf numFmtId="4" fontId="17" fillId="0" borderId="1" xfId="3" applyNumberFormat="1" applyFont="1" applyFill="1" applyBorder="1" applyAlignment="1"/>
    <xf numFmtId="4" fontId="18" fillId="0" borderId="1" xfId="1" applyNumberFormat="1" applyFont="1" applyFill="1" applyBorder="1" applyAlignment="1"/>
    <xf numFmtId="4" fontId="17" fillId="0" borderId="1" xfId="2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/>
    <xf numFmtId="4" fontId="20" fillId="0" borderId="1" xfId="3" applyNumberFormat="1" applyFont="1" applyFill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0" fontId="11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1" fillId="0" borderId="3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left" wrapText="1"/>
    </xf>
    <xf numFmtId="0" fontId="12" fillId="0" borderId="4" xfId="1" applyNumberFormat="1" applyFont="1" applyFill="1" applyBorder="1" applyAlignment="1">
      <alignment horizontal="left" wrapText="1"/>
    </xf>
    <xf numFmtId="0" fontId="12" fillId="0" borderId="5" xfId="1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7" fillId="0" borderId="5" xfId="1" applyNumberFormat="1" applyFont="1" applyFill="1" applyBorder="1" applyAlignment="1">
      <alignment horizontal="left" wrapText="1"/>
    </xf>
    <xf numFmtId="0" fontId="8" fillId="0" borderId="3" xfId="1" applyNumberFormat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left" wrapText="1"/>
    </xf>
    <xf numFmtId="0" fontId="11" fillId="0" borderId="4" xfId="1" applyNumberFormat="1" applyFont="1" applyFill="1" applyBorder="1" applyAlignment="1">
      <alignment horizontal="left" wrapText="1"/>
    </xf>
    <xf numFmtId="0" fontId="11" fillId="0" borderId="5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left" wrapText="1"/>
    </xf>
    <xf numFmtId="0" fontId="16" fillId="0" borderId="4" xfId="1" applyNumberFormat="1" applyFont="1" applyFill="1" applyBorder="1" applyAlignment="1">
      <alignment horizontal="left" wrapText="1"/>
    </xf>
    <xf numFmtId="0" fontId="16" fillId="0" borderId="5" xfId="1" applyNumberFormat="1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 wrapText="1"/>
    </xf>
    <xf numFmtId="0" fontId="12" fillId="4" borderId="1" xfId="1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171" fontId="15" fillId="0" borderId="1" xfId="1" applyNumberFormat="1" applyFont="1" applyFill="1" applyBorder="1" applyAlignment="1">
      <alignment horizontal="center" vertical="center" wrapText="1"/>
    </xf>
    <xf numFmtId="41" fontId="15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0" fontId="12" fillId="0" borderId="1" xfId="1" applyNumberFormat="1" applyFont="1" applyFill="1" applyBorder="1" applyAlignment="1">
      <alignment wrapText="1"/>
    </xf>
    <xf numFmtId="0" fontId="13" fillId="0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/>
    <xf numFmtId="0" fontId="21" fillId="0" borderId="1" xfId="1" applyNumberFormat="1" applyFont="1" applyFill="1" applyBorder="1" applyAlignment="1">
      <alignment horizontal="left"/>
    </xf>
    <xf numFmtId="4" fontId="19" fillId="0" borderId="1" xfId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left" vertical="center"/>
    </xf>
    <xf numFmtId="41" fontId="19" fillId="0" borderId="1" xfId="3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right"/>
    </xf>
    <xf numFmtId="164" fontId="19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/>
    <xf numFmtId="166" fontId="9" fillId="0" borderId="0" xfId="0" applyNumberFormat="1" applyFont="1" applyFill="1" applyAlignment="1"/>
    <xf numFmtId="49" fontId="9" fillId="0" borderId="0" xfId="0" applyNumberFormat="1" applyFont="1" applyFill="1"/>
    <xf numFmtId="0" fontId="9" fillId="0" borderId="0" xfId="0" applyFont="1" applyFill="1" applyBorder="1" applyAlignment="1"/>
    <xf numFmtId="0" fontId="12" fillId="3" borderId="1" xfId="1" applyNumberFormat="1" applyFont="1" applyFill="1" applyBorder="1" applyAlignment="1">
      <alignment horizontal="left"/>
    </xf>
  </cellXfs>
  <cellStyles count="4">
    <cellStyle name="Обычный" xfId="0" builtinId="0"/>
    <cellStyle name="Обычный_Лист1" xfId="1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view="pageBreakPreview" topLeftCell="A29" zoomScaleSheetLayoutView="100" workbookViewId="0">
      <selection activeCell="O68" sqref="O68"/>
    </sheetView>
  </sheetViews>
  <sheetFormatPr defaultRowHeight="15" x14ac:dyDescent="0.25"/>
  <cols>
    <col min="1" max="1" width="22.28515625" style="33" customWidth="1"/>
    <col min="2" max="9" width="9" style="22"/>
    <col min="10" max="10" width="19.42578125" style="22" customWidth="1"/>
    <col min="11" max="11" width="9.140625" style="21" hidden="1" customWidth="1"/>
    <col min="12" max="12" width="8.85546875" style="21" hidden="1" customWidth="1"/>
    <col min="13" max="13" width="9.140625" style="21" hidden="1" customWidth="1"/>
    <col min="14" max="15" width="16" style="21" customWidth="1"/>
    <col min="16" max="16" width="16" style="92" customWidth="1"/>
    <col min="17" max="17" width="11.7109375" style="21" customWidth="1"/>
    <col min="18" max="18" width="14.7109375" style="36" customWidth="1"/>
    <col min="19" max="19" width="11.28515625" style="21" customWidth="1"/>
    <col min="20" max="16384" width="9.140625" style="9"/>
  </cols>
  <sheetData>
    <row r="1" spans="1:19" s="21" customFormat="1" x14ac:dyDescent="0.25">
      <c r="A1" s="115" t="s">
        <v>383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33"/>
    </row>
    <row r="2" spans="1:19" s="21" customFormat="1" x14ac:dyDescent="0.25">
      <c r="A2" s="115" t="s">
        <v>384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33"/>
    </row>
    <row r="3" spans="1:19" s="21" customFormat="1" x14ac:dyDescent="0.25">
      <c r="A3" s="115" t="s">
        <v>385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33"/>
    </row>
    <row r="4" spans="1:19" s="21" customFormat="1" x14ac:dyDescent="0.25">
      <c r="A4" s="115" t="s">
        <v>690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33"/>
    </row>
    <row r="5" spans="1:19" s="21" customFormat="1" x14ac:dyDescent="0.25">
      <c r="A5" s="116" t="s">
        <v>386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27" customFormat="1" ht="45" x14ac:dyDescent="0.25">
      <c r="A6" s="1" t="s">
        <v>140</v>
      </c>
      <c r="B6" s="132" t="s">
        <v>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" t="s">
        <v>651</v>
      </c>
      <c r="O6" s="1" t="s">
        <v>653</v>
      </c>
      <c r="P6" s="85" t="s">
        <v>654</v>
      </c>
      <c r="Q6" s="1" t="s">
        <v>351</v>
      </c>
      <c r="R6" s="34" t="s">
        <v>652</v>
      </c>
      <c r="S6" s="1" t="s">
        <v>437</v>
      </c>
    </row>
    <row r="7" spans="1:19" s="10" customFormat="1" ht="12" customHeight="1" x14ac:dyDescent="0.25">
      <c r="A7" s="1">
        <v>1</v>
      </c>
      <c r="B7" s="132">
        <v>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">
        <v>3</v>
      </c>
      <c r="O7" s="1">
        <v>4</v>
      </c>
      <c r="P7" s="91">
        <v>5</v>
      </c>
      <c r="Q7" s="1">
        <v>6</v>
      </c>
      <c r="R7" s="1">
        <v>7</v>
      </c>
      <c r="S7" s="1">
        <v>8</v>
      </c>
    </row>
    <row r="8" spans="1:19" s="10" customFormat="1" x14ac:dyDescent="0.25">
      <c r="A8" s="1"/>
      <c r="B8" s="133" t="s">
        <v>352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"/>
      <c r="O8" s="1"/>
      <c r="P8" s="91"/>
      <c r="Q8" s="1"/>
      <c r="R8" s="34"/>
      <c r="S8" s="1"/>
    </row>
    <row r="9" spans="1:19" ht="18.75" customHeight="1" x14ac:dyDescent="0.25">
      <c r="A9" s="20" t="s">
        <v>353</v>
      </c>
      <c r="B9" s="114" t="s">
        <v>322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2">
        <f>N10+N12+N16+N20+N31+N46+N29+N36</f>
        <v>151662400</v>
      </c>
      <c r="O9" s="2">
        <f>O10+O12+O16+O20+O31+O46+O29+O36</f>
        <v>6360507.3399999999</v>
      </c>
      <c r="P9" s="83">
        <f>P10+P12+P16+P20+P31+P46+P29+P36</f>
        <v>7490150.04</v>
      </c>
      <c r="Q9" s="43">
        <f>P9/O9*100</f>
        <v>117.76026092912268</v>
      </c>
      <c r="R9" s="3">
        <f>R10+R12+R16+R20+R31+R46+R29+R36</f>
        <v>6542370</v>
      </c>
      <c r="S9" s="43">
        <f>P9/R9*100</f>
        <v>114.48679973770972</v>
      </c>
    </row>
    <row r="10" spans="1:19" s="11" customFormat="1" ht="18.75" customHeight="1" x14ac:dyDescent="0.25">
      <c r="A10" s="19" t="s">
        <v>354</v>
      </c>
      <c r="B10" s="114" t="s">
        <v>323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4">
        <f>N11</f>
        <v>88961000</v>
      </c>
      <c r="O10" s="4">
        <f>O11</f>
        <v>3900000</v>
      </c>
      <c r="P10" s="86">
        <f t="shared" ref="P10" si="0">P11</f>
        <v>3992792.2</v>
      </c>
      <c r="Q10" s="43">
        <f>P10/O10*100</f>
        <v>102.37928717948719</v>
      </c>
      <c r="R10" s="35">
        <f t="shared" ref="R10" si="1">R11</f>
        <v>3955943</v>
      </c>
      <c r="S10" s="43">
        <f>P10/R10*100</f>
        <v>100.93148965998753</v>
      </c>
    </row>
    <row r="11" spans="1:19" s="8" customFormat="1" ht="18.75" customHeight="1" x14ac:dyDescent="0.25">
      <c r="A11" s="20" t="s">
        <v>355</v>
      </c>
      <c r="B11" s="113" t="s">
        <v>324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5">
        <v>88961000</v>
      </c>
      <c r="O11" s="5">
        <v>3900000</v>
      </c>
      <c r="P11" s="87">
        <v>3992792.2</v>
      </c>
      <c r="Q11" s="44">
        <f>P11/O11*100</f>
        <v>102.37928717948719</v>
      </c>
      <c r="R11" s="6">
        <v>3955943</v>
      </c>
      <c r="S11" s="44">
        <f>P11/R11*100</f>
        <v>100.93148965998753</v>
      </c>
    </row>
    <row r="12" spans="1:19" s="11" customFormat="1" ht="18.75" customHeight="1" x14ac:dyDescent="0.25">
      <c r="A12" s="19" t="s">
        <v>356</v>
      </c>
      <c r="B12" s="114" t="s">
        <v>325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4">
        <f>SUM(N13:N15)</f>
        <v>14101600</v>
      </c>
      <c r="O12" s="4">
        <f>SUM(O13:O15)</f>
        <v>333150</v>
      </c>
      <c r="P12" s="86">
        <f>SUM(P13:P15)</f>
        <v>567667.80000000005</v>
      </c>
      <c r="Q12" s="44">
        <f>P12/O12*100</f>
        <v>170.39405673120217</v>
      </c>
      <c r="R12" s="35">
        <f t="shared" ref="R12" si="2">SUM(R13:R15)</f>
        <v>1048010</v>
      </c>
      <c r="S12" s="43">
        <f t="shared" ref="S12:S68" si="3">P12/R12*100</f>
        <v>54.166257955553867</v>
      </c>
    </row>
    <row r="13" spans="1:19" s="8" customFormat="1" ht="18.75" customHeight="1" x14ac:dyDescent="0.25">
      <c r="A13" s="20" t="s">
        <v>357</v>
      </c>
      <c r="B13" s="113" t="s">
        <v>326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5">
        <v>13388600</v>
      </c>
      <c r="O13" s="5">
        <v>324000</v>
      </c>
      <c r="P13" s="87">
        <v>546550.01</v>
      </c>
      <c r="Q13" s="44">
        <f t="shared" ref="Q13:Q23" si="4">P13/O13*100</f>
        <v>168.68827469135803</v>
      </c>
      <c r="R13" s="6">
        <v>351458</v>
      </c>
      <c r="S13" s="44">
        <f>P13/R13*100</f>
        <v>155.50933824240732</v>
      </c>
    </row>
    <row r="14" spans="1:19" s="8" customFormat="1" ht="18.75" customHeight="1" x14ac:dyDescent="0.25">
      <c r="A14" s="20" t="s">
        <v>358</v>
      </c>
      <c r="B14" s="113" t="s">
        <v>327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5">
        <v>40000</v>
      </c>
      <c r="O14" s="5">
        <v>6000</v>
      </c>
      <c r="P14" s="87">
        <v>20585.79</v>
      </c>
      <c r="Q14" s="44">
        <f t="shared" si="4"/>
        <v>343.09649999999999</v>
      </c>
      <c r="R14" s="6">
        <v>694177</v>
      </c>
      <c r="S14" s="44">
        <f t="shared" si="3"/>
        <v>2.9654958317547253</v>
      </c>
    </row>
    <row r="15" spans="1:19" s="8" customFormat="1" ht="18.75" customHeight="1" x14ac:dyDescent="0.25">
      <c r="A15" s="20" t="s">
        <v>359</v>
      </c>
      <c r="B15" s="113" t="s">
        <v>328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5">
        <v>673000</v>
      </c>
      <c r="O15" s="5">
        <v>3150</v>
      </c>
      <c r="P15" s="87">
        <v>532</v>
      </c>
      <c r="Q15" s="44">
        <f t="shared" si="4"/>
        <v>16.888888888888889</v>
      </c>
      <c r="R15" s="6">
        <v>2375</v>
      </c>
      <c r="S15" s="44">
        <f t="shared" si="3"/>
        <v>22.400000000000002</v>
      </c>
    </row>
    <row r="16" spans="1:19" s="11" customFormat="1" ht="17.25" customHeight="1" x14ac:dyDescent="0.25">
      <c r="A16" s="19" t="s">
        <v>360</v>
      </c>
      <c r="B16" s="114" t="s">
        <v>329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4">
        <f>SUM(N17:N19)</f>
        <v>24265500</v>
      </c>
      <c r="O16" s="4">
        <f>SUM(O17:O19)</f>
        <v>696000</v>
      </c>
      <c r="P16" s="86">
        <f>SUM(P17:P19)</f>
        <v>1478885.54</v>
      </c>
      <c r="Q16" s="43">
        <f t="shared" si="4"/>
        <v>212.48355459770116</v>
      </c>
      <c r="R16" s="35">
        <f>SUM(R17:R19)</f>
        <v>644907</v>
      </c>
      <c r="S16" s="43">
        <f t="shared" si="3"/>
        <v>229.31764424948096</v>
      </c>
    </row>
    <row r="17" spans="1:19" s="12" customFormat="1" ht="29.25" customHeight="1" x14ac:dyDescent="0.25">
      <c r="A17" s="20" t="s">
        <v>361</v>
      </c>
      <c r="B17" s="113" t="s">
        <v>330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5">
        <v>9695500</v>
      </c>
      <c r="O17" s="5">
        <v>146000</v>
      </c>
      <c r="P17" s="87">
        <v>665681.68000000005</v>
      </c>
      <c r="Q17" s="44">
        <f t="shared" si="4"/>
        <v>455.94635616438364</v>
      </c>
      <c r="R17" s="6">
        <v>122258</v>
      </c>
      <c r="S17" s="44">
        <f t="shared" si="3"/>
        <v>544.48926041649634</v>
      </c>
    </row>
    <row r="18" spans="1:19" ht="29.25" customHeight="1" x14ac:dyDescent="0.25">
      <c r="A18" s="20" t="s">
        <v>362</v>
      </c>
      <c r="B18" s="113" t="s">
        <v>331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5">
        <v>8000000</v>
      </c>
      <c r="O18" s="5">
        <v>302000</v>
      </c>
      <c r="P18" s="87">
        <v>404486.04</v>
      </c>
      <c r="Q18" s="44">
        <f t="shared" si="4"/>
        <v>133.93577483443707</v>
      </c>
      <c r="R18" s="6">
        <v>68120</v>
      </c>
      <c r="S18" s="44">
        <f t="shared" si="3"/>
        <v>593.78455666470927</v>
      </c>
    </row>
    <row r="19" spans="1:19" ht="29.25" customHeight="1" x14ac:dyDescent="0.25">
      <c r="A19" s="20" t="s">
        <v>363</v>
      </c>
      <c r="B19" s="113" t="s">
        <v>332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5">
        <v>6570000</v>
      </c>
      <c r="O19" s="5">
        <v>248000</v>
      </c>
      <c r="P19" s="87">
        <v>408717.82</v>
      </c>
      <c r="Q19" s="44">
        <f t="shared" si="4"/>
        <v>164.80557258064516</v>
      </c>
      <c r="R19" s="6">
        <v>454529</v>
      </c>
      <c r="S19" s="44">
        <f t="shared" si="3"/>
        <v>89.921175546554792</v>
      </c>
    </row>
    <row r="20" spans="1:19" s="11" customFormat="1" ht="29.25" customHeight="1" x14ac:dyDescent="0.25">
      <c r="A20" s="19" t="s">
        <v>364</v>
      </c>
      <c r="B20" s="114" t="s">
        <v>333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4">
        <f>SUM(N21:N28)</f>
        <v>14929620</v>
      </c>
      <c r="O20" s="4">
        <f t="shared" ref="O20:P20" si="5">SUM(O21:O28)</f>
        <v>647634</v>
      </c>
      <c r="P20" s="4">
        <f t="shared" si="5"/>
        <v>620632.48</v>
      </c>
      <c r="Q20" s="43">
        <f>P20/O20*100</f>
        <v>95.830743907824484</v>
      </c>
      <c r="R20" s="35">
        <f>SUM(R21:R28)</f>
        <v>671360</v>
      </c>
      <c r="S20" s="44">
        <f t="shared" si="3"/>
        <v>92.444065776930401</v>
      </c>
    </row>
    <row r="21" spans="1:19" s="12" customFormat="1" ht="41.25" customHeight="1" x14ac:dyDescent="0.25">
      <c r="A21" s="20" t="s">
        <v>365</v>
      </c>
      <c r="B21" s="113" t="s">
        <v>334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5">
        <v>3536300</v>
      </c>
      <c r="O21" s="5">
        <v>120074</v>
      </c>
      <c r="P21" s="87">
        <v>229534.99</v>
      </c>
      <c r="Q21" s="44">
        <f>P21/O21*100</f>
        <v>191.16127554674617</v>
      </c>
      <c r="R21" s="6">
        <v>68978</v>
      </c>
      <c r="S21" s="44">
        <f t="shared" si="3"/>
        <v>332.76550494360515</v>
      </c>
    </row>
    <row r="22" spans="1:19" s="12" customFormat="1" ht="41.25" customHeight="1" x14ac:dyDescent="0.25">
      <c r="A22" s="20" t="s">
        <v>366</v>
      </c>
      <c r="B22" s="113" t="s">
        <v>335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5">
        <v>292600</v>
      </c>
      <c r="O22" s="5"/>
      <c r="P22" s="87"/>
      <c r="Q22" s="44"/>
      <c r="R22" s="6">
        <v>5071</v>
      </c>
      <c r="S22" s="44">
        <f t="shared" si="3"/>
        <v>0</v>
      </c>
    </row>
    <row r="23" spans="1:19" s="12" customFormat="1" ht="41.25" customHeight="1" x14ac:dyDescent="0.25">
      <c r="A23" s="20" t="s">
        <v>367</v>
      </c>
      <c r="B23" s="113" t="s">
        <v>336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5">
        <v>468820</v>
      </c>
      <c r="O23" s="5">
        <v>39068.339999999997</v>
      </c>
      <c r="P23" s="87">
        <v>61477.67</v>
      </c>
      <c r="Q23" s="44">
        <f t="shared" si="4"/>
        <v>157.35930935381438</v>
      </c>
      <c r="R23" s="6">
        <v>39071</v>
      </c>
      <c r="S23" s="44">
        <f t="shared" si="3"/>
        <v>157.34859614547872</v>
      </c>
    </row>
    <row r="24" spans="1:19" s="12" customFormat="1" ht="27.75" customHeight="1" x14ac:dyDescent="0.25">
      <c r="A24" s="20" t="s">
        <v>368</v>
      </c>
      <c r="B24" s="113" t="s">
        <v>337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5">
        <v>4401900</v>
      </c>
      <c r="O24" s="5">
        <v>366825</v>
      </c>
      <c r="P24" s="87">
        <v>280314.77</v>
      </c>
      <c r="Q24" s="44">
        <f>P24/O24*100</f>
        <v>76.416484699788739</v>
      </c>
      <c r="R24" s="6">
        <v>537361</v>
      </c>
      <c r="S24" s="44">
        <f t="shared" si="3"/>
        <v>52.165075247366296</v>
      </c>
    </row>
    <row r="25" spans="1:19" s="12" customFormat="1" ht="53.25" hidden="1" customHeight="1" x14ac:dyDescent="0.25">
      <c r="A25" s="20" t="s">
        <v>645</v>
      </c>
      <c r="B25" s="120" t="s">
        <v>646</v>
      </c>
      <c r="C25" s="121"/>
      <c r="D25" s="121"/>
      <c r="E25" s="121"/>
      <c r="F25" s="121"/>
      <c r="G25" s="121"/>
      <c r="H25" s="121"/>
      <c r="I25" s="121"/>
      <c r="J25" s="122"/>
      <c r="K25" s="82"/>
      <c r="L25" s="82"/>
      <c r="M25" s="82"/>
      <c r="N25" s="5"/>
      <c r="O25" s="5"/>
      <c r="P25" s="87"/>
      <c r="Q25" s="44"/>
      <c r="R25" s="6"/>
      <c r="S25" s="44"/>
    </row>
    <row r="26" spans="1:19" s="12" customFormat="1" ht="27.75" customHeight="1" x14ac:dyDescent="0.25">
      <c r="A26" s="20" t="s">
        <v>369</v>
      </c>
      <c r="B26" s="113" t="s">
        <v>338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5">
        <v>50000</v>
      </c>
      <c r="O26" s="5"/>
      <c r="P26" s="87"/>
      <c r="Q26" s="44"/>
      <c r="R26" s="6"/>
      <c r="S26" s="44"/>
    </row>
    <row r="27" spans="1:19" s="12" customFormat="1" ht="39.75" customHeight="1" x14ac:dyDescent="0.25">
      <c r="A27" s="20" t="s">
        <v>370</v>
      </c>
      <c r="B27" s="113" t="s">
        <v>339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5">
        <v>260000</v>
      </c>
      <c r="O27" s="5">
        <v>21666.66</v>
      </c>
      <c r="P27" s="87">
        <v>49305.05</v>
      </c>
      <c r="Q27" s="44">
        <f t="shared" ref="Q26:Q68" si="6">P27/O27*100</f>
        <v>227.56183924979672</v>
      </c>
      <c r="R27" s="6">
        <v>20879</v>
      </c>
      <c r="S27" s="44">
        <f t="shared" si="3"/>
        <v>236.14660663824898</v>
      </c>
    </row>
    <row r="28" spans="1:19" s="12" customFormat="1" ht="58.5" customHeight="1" x14ac:dyDescent="0.25">
      <c r="A28" s="20" t="s">
        <v>691</v>
      </c>
      <c r="B28" s="120" t="s">
        <v>692</v>
      </c>
      <c r="C28" s="121"/>
      <c r="D28" s="121"/>
      <c r="E28" s="121"/>
      <c r="F28" s="121"/>
      <c r="G28" s="121"/>
      <c r="H28" s="121"/>
      <c r="I28" s="121"/>
      <c r="J28" s="122"/>
      <c r="K28" s="97"/>
      <c r="L28" s="97"/>
      <c r="M28" s="97"/>
      <c r="N28" s="5">
        <v>5920000</v>
      </c>
      <c r="O28" s="5">
        <v>100000</v>
      </c>
      <c r="P28" s="87"/>
      <c r="Q28" s="44">
        <f t="shared" si="6"/>
        <v>0</v>
      </c>
      <c r="R28" s="6"/>
      <c r="S28" s="44"/>
    </row>
    <row r="29" spans="1:19" s="13" customFormat="1" ht="21" customHeight="1" x14ac:dyDescent="0.25">
      <c r="A29" s="19" t="s">
        <v>388</v>
      </c>
      <c r="B29" s="129" t="s">
        <v>614</v>
      </c>
      <c r="C29" s="130"/>
      <c r="D29" s="130"/>
      <c r="E29" s="130"/>
      <c r="F29" s="130"/>
      <c r="G29" s="130"/>
      <c r="H29" s="130"/>
      <c r="I29" s="130"/>
      <c r="J29" s="131"/>
      <c r="K29" s="23"/>
      <c r="L29" s="23"/>
      <c r="M29" s="23"/>
      <c r="N29" s="2">
        <f>N30</f>
        <v>0</v>
      </c>
      <c r="O29" s="2">
        <f>O30</f>
        <v>0</v>
      </c>
      <c r="P29" s="83">
        <f>P30</f>
        <v>4080</v>
      </c>
      <c r="Q29" s="44"/>
      <c r="R29" s="3">
        <f>R30</f>
        <v>0</v>
      </c>
      <c r="S29" s="44"/>
    </row>
    <row r="30" spans="1:19" s="12" customFormat="1" ht="21" customHeight="1" x14ac:dyDescent="0.25">
      <c r="A30" s="20" t="s">
        <v>545</v>
      </c>
      <c r="B30" s="120" t="s">
        <v>389</v>
      </c>
      <c r="C30" s="121"/>
      <c r="D30" s="121"/>
      <c r="E30" s="121"/>
      <c r="F30" s="121"/>
      <c r="G30" s="121"/>
      <c r="H30" s="121"/>
      <c r="I30" s="121"/>
      <c r="J30" s="122"/>
      <c r="K30" s="24"/>
      <c r="L30" s="24"/>
      <c r="M30" s="24"/>
      <c r="N30" s="5"/>
      <c r="O30" s="5"/>
      <c r="P30" s="87">
        <v>4080</v>
      </c>
      <c r="Q30" s="44"/>
      <c r="R30" s="6"/>
      <c r="S30" s="44"/>
    </row>
    <row r="31" spans="1:19" s="11" customFormat="1" ht="21" customHeight="1" x14ac:dyDescent="0.25">
      <c r="A31" s="19" t="s">
        <v>371</v>
      </c>
      <c r="B31" s="114" t="s">
        <v>340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41">
        <f t="shared" ref="N31:O31" si="7">SUM(N32:N35)</f>
        <v>9404680</v>
      </c>
      <c r="O31" s="41">
        <f t="shared" si="7"/>
        <v>783723.34000000008</v>
      </c>
      <c r="P31" s="86">
        <f>SUM(P32:P35)</f>
        <v>499910.11</v>
      </c>
      <c r="Q31" s="44">
        <f t="shared" si="6"/>
        <v>63.78655381119566</v>
      </c>
      <c r="R31" s="35">
        <f>SUM(R32:R35)</f>
        <v>234348</v>
      </c>
      <c r="S31" s="44">
        <f t="shared" si="3"/>
        <v>213.31955467936572</v>
      </c>
    </row>
    <row r="32" spans="1:19" s="12" customFormat="1" ht="54.75" hidden="1" customHeight="1" x14ac:dyDescent="0.25">
      <c r="A32" s="20" t="s">
        <v>561</v>
      </c>
      <c r="B32" s="113" t="s">
        <v>598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5"/>
      <c r="O32" s="5"/>
      <c r="P32" s="87"/>
      <c r="Q32" s="44" t="e">
        <f t="shared" si="6"/>
        <v>#DIV/0!</v>
      </c>
      <c r="R32" s="6"/>
      <c r="S32" s="44"/>
    </row>
    <row r="33" spans="1:19" s="12" customFormat="1" ht="53.25" customHeight="1" x14ac:dyDescent="0.25">
      <c r="A33" s="20" t="s">
        <v>372</v>
      </c>
      <c r="B33" s="113" t="s">
        <v>341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5">
        <v>4997830</v>
      </c>
      <c r="O33" s="5">
        <v>416485.84</v>
      </c>
      <c r="P33" s="87">
        <v>468122.51</v>
      </c>
      <c r="Q33" s="44">
        <f t="shared" si="6"/>
        <v>112.39818141236206</v>
      </c>
      <c r="R33" s="6">
        <v>166704</v>
      </c>
      <c r="S33" s="44">
        <f t="shared" si="3"/>
        <v>280.81060442460893</v>
      </c>
    </row>
    <row r="34" spans="1:19" s="12" customFormat="1" ht="29.25" customHeight="1" x14ac:dyDescent="0.25">
      <c r="A34" s="20" t="s">
        <v>373</v>
      </c>
      <c r="B34" s="113" t="s">
        <v>342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5">
        <v>4406850</v>
      </c>
      <c r="O34" s="5">
        <v>367237.5</v>
      </c>
      <c r="P34" s="87">
        <v>31787.599999999999</v>
      </c>
      <c r="Q34" s="44">
        <f t="shared" si="6"/>
        <v>8.6558698390006459</v>
      </c>
      <c r="R34" s="6">
        <v>67644</v>
      </c>
      <c r="S34" s="44">
        <f t="shared" si="3"/>
        <v>46.992490095204303</v>
      </c>
    </row>
    <row r="35" spans="1:19" s="12" customFormat="1" ht="29.25" hidden="1" customHeight="1" x14ac:dyDescent="0.25">
      <c r="A35" s="20" t="s">
        <v>513</v>
      </c>
      <c r="B35" s="113" t="s">
        <v>512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5"/>
      <c r="O35" s="5"/>
      <c r="P35" s="87"/>
      <c r="Q35" s="44" t="e">
        <f t="shared" si="6"/>
        <v>#DIV/0!</v>
      </c>
      <c r="R35" s="6"/>
      <c r="S35" s="44" t="e">
        <f t="shared" si="3"/>
        <v>#DIV/0!</v>
      </c>
    </row>
    <row r="36" spans="1:19" s="13" customFormat="1" ht="16.5" hidden="1" customHeight="1" x14ac:dyDescent="0.25">
      <c r="A36" s="19" t="s">
        <v>432</v>
      </c>
      <c r="B36" s="123" t="s">
        <v>433</v>
      </c>
      <c r="C36" s="124"/>
      <c r="D36" s="124"/>
      <c r="E36" s="124"/>
      <c r="F36" s="124"/>
      <c r="G36" s="124"/>
      <c r="H36" s="124"/>
      <c r="I36" s="124"/>
      <c r="J36" s="125"/>
      <c r="K36" s="25"/>
      <c r="L36" s="25"/>
      <c r="M36" s="25"/>
      <c r="N36" s="3">
        <f>N37+N42+N44+N40</f>
        <v>0</v>
      </c>
      <c r="O36" s="3">
        <f>O37+O42+O44+O40</f>
        <v>0</v>
      </c>
      <c r="P36" s="89">
        <f>P37+P42+P44+P40</f>
        <v>0</v>
      </c>
      <c r="Q36" s="44"/>
      <c r="R36" s="3">
        <f>R37+R42+R44+R40</f>
        <v>0</v>
      </c>
      <c r="S36" s="44"/>
    </row>
    <row r="37" spans="1:19" s="13" customFormat="1" ht="17.25" hidden="1" customHeight="1" x14ac:dyDescent="0.25">
      <c r="A37" s="19" t="s">
        <v>579</v>
      </c>
      <c r="B37" s="123" t="s">
        <v>578</v>
      </c>
      <c r="C37" s="124"/>
      <c r="D37" s="124"/>
      <c r="E37" s="124"/>
      <c r="F37" s="124"/>
      <c r="G37" s="124"/>
      <c r="H37" s="124"/>
      <c r="I37" s="124"/>
      <c r="J37" s="125"/>
      <c r="K37" s="25"/>
      <c r="L37" s="25"/>
      <c r="M37" s="25"/>
      <c r="N37" s="3">
        <f>N39+N38</f>
        <v>0</v>
      </c>
      <c r="O37" s="3">
        <f>O39+O38</f>
        <v>0</v>
      </c>
      <c r="P37" s="89">
        <f>P39+P38</f>
        <v>0</v>
      </c>
      <c r="Q37" s="44"/>
      <c r="R37" s="3">
        <f>R39+R38</f>
        <v>0</v>
      </c>
      <c r="S37" s="44" t="e">
        <f t="shared" si="3"/>
        <v>#DIV/0!</v>
      </c>
    </row>
    <row r="38" spans="1:19" s="12" customFormat="1" ht="41.25" hidden="1" customHeight="1" x14ac:dyDescent="0.25">
      <c r="A38" s="20" t="s">
        <v>599</v>
      </c>
      <c r="B38" s="126" t="s">
        <v>600</v>
      </c>
      <c r="C38" s="127"/>
      <c r="D38" s="127"/>
      <c r="E38" s="127"/>
      <c r="F38" s="127"/>
      <c r="G38" s="127"/>
      <c r="H38" s="127"/>
      <c r="I38" s="127"/>
      <c r="J38" s="128"/>
      <c r="K38" s="26"/>
      <c r="L38" s="26"/>
      <c r="M38" s="26"/>
      <c r="N38" s="6"/>
      <c r="O38" s="6"/>
      <c r="P38" s="88"/>
      <c r="Q38" s="44"/>
      <c r="R38" s="6"/>
      <c r="S38" s="44" t="e">
        <f t="shared" si="3"/>
        <v>#DIV/0!</v>
      </c>
    </row>
    <row r="39" spans="1:19" s="12" customFormat="1" ht="40.5" hidden="1" customHeight="1" x14ac:dyDescent="0.25">
      <c r="A39" s="20" t="s">
        <v>514</v>
      </c>
      <c r="B39" s="126" t="s">
        <v>494</v>
      </c>
      <c r="C39" s="127"/>
      <c r="D39" s="127"/>
      <c r="E39" s="127"/>
      <c r="F39" s="127"/>
      <c r="G39" s="127"/>
      <c r="H39" s="127"/>
      <c r="I39" s="127"/>
      <c r="J39" s="128"/>
      <c r="K39" s="26"/>
      <c r="L39" s="26"/>
      <c r="M39" s="26"/>
      <c r="N39" s="6"/>
      <c r="O39" s="6"/>
      <c r="P39" s="88"/>
      <c r="Q39" s="44"/>
      <c r="R39" s="6"/>
      <c r="S39" s="44" t="e">
        <f t="shared" si="3"/>
        <v>#DIV/0!</v>
      </c>
    </row>
    <row r="40" spans="1:19" s="12" customFormat="1" ht="70.5" hidden="1" customHeight="1" x14ac:dyDescent="0.25">
      <c r="A40" s="19" t="s">
        <v>650</v>
      </c>
      <c r="B40" s="123" t="s">
        <v>649</v>
      </c>
      <c r="C40" s="124"/>
      <c r="D40" s="124"/>
      <c r="E40" s="124"/>
      <c r="F40" s="124"/>
      <c r="G40" s="124"/>
      <c r="H40" s="124"/>
      <c r="I40" s="124"/>
      <c r="J40" s="125"/>
      <c r="K40" s="26"/>
      <c r="L40" s="26"/>
      <c r="M40" s="26"/>
      <c r="N40" s="6">
        <f>N41</f>
        <v>0</v>
      </c>
      <c r="O40" s="6">
        <f>O41</f>
        <v>0</v>
      </c>
      <c r="P40" s="88">
        <f>P41</f>
        <v>0</v>
      </c>
      <c r="Q40" s="44"/>
      <c r="R40" s="6">
        <f>R41</f>
        <v>0</v>
      </c>
      <c r="S40" s="44" t="e">
        <f t="shared" si="3"/>
        <v>#DIV/0!</v>
      </c>
    </row>
    <row r="41" spans="1:19" s="12" customFormat="1" ht="40.5" hidden="1" customHeight="1" x14ac:dyDescent="0.25">
      <c r="A41" s="20" t="s">
        <v>648</v>
      </c>
      <c r="B41" s="126" t="s">
        <v>647</v>
      </c>
      <c r="C41" s="127"/>
      <c r="D41" s="127"/>
      <c r="E41" s="127"/>
      <c r="F41" s="127"/>
      <c r="G41" s="127"/>
      <c r="H41" s="127"/>
      <c r="I41" s="127"/>
      <c r="J41" s="128"/>
      <c r="K41" s="26"/>
      <c r="L41" s="26"/>
      <c r="M41" s="26"/>
      <c r="N41" s="6"/>
      <c r="O41" s="6"/>
      <c r="P41" s="88"/>
      <c r="Q41" s="44"/>
      <c r="R41" s="6"/>
      <c r="S41" s="44" t="e">
        <f t="shared" si="3"/>
        <v>#DIV/0!</v>
      </c>
    </row>
    <row r="42" spans="1:19" s="12" customFormat="1" ht="40.5" hidden="1" customHeight="1" x14ac:dyDescent="0.25">
      <c r="A42" s="19" t="s">
        <v>581</v>
      </c>
      <c r="B42" s="123" t="s">
        <v>580</v>
      </c>
      <c r="C42" s="124"/>
      <c r="D42" s="124"/>
      <c r="E42" s="124"/>
      <c r="F42" s="124"/>
      <c r="G42" s="124"/>
      <c r="H42" s="124"/>
      <c r="I42" s="124"/>
      <c r="J42" s="125"/>
      <c r="K42" s="25"/>
      <c r="L42" s="25"/>
      <c r="M42" s="25"/>
      <c r="N42" s="3">
        <f>N43</f>
        <v>0</v>
      </c>
      <c r="O42" s="3">
        <f>O43</f>
        <v>0</v>
      </c>
      <c r="P42" s="89">
        <f>P43</f>
        <v>0</v>
      </c>
      <c r="Q42" s="44" t="e">
        <f t="shared" si="6"/>
        <v>#DIV/0!</v>
      </c>
      <c r="R42" s="3">
        <f>R43</f>
        <v>0</v>
      </c>
      <c r="S42" s="44" t="e">
        <f t="shared" si="3"/>
        <v>#DIV/0!</v>
      </c>
    </row>
    <row r="43" spans="1:19" s="12" customFormat="1" ht="40.5" hidden="1" customHeight="1" x14ac:dyDescent="0.25">
      <c r="A43" s="20" t="s">
        <v>515</v>
      </c>
      <c r="B43" s="126" t="s">
        <v>494</v>
      </c>
      <c r="C43" s="127"/>
      <c r="D43" s="127"/>
      <c r="E43" s="127"/>
      <c r="F43" s="127"/>
      <c r="G43" s="127"/>
      <c r="H43" s="127"/>
      <c r="I43" s="127"/>
      <c r="J43" s="128"/>
      <c r="K43" s="26"/>
      <c r="L43" s="26"/>
      <c r="M43" s="26"/>
      <c r="N43" s="6"/>
      <c r="O43" s="6"/>
      <c r="P43" s="88"/>
      <c r="Q43" s="44" t="e">
        <f t="shared" si="6"/>
        <v>#DIV/0!</v>
      </c>
      <c r="R43" s="6"/>
      <c r="S43" s="44" t="e">
        <f t="shared" si="3"/>
        <v>#DIV/0!</v>
      </c>
    </row>
    <row r="44" spans="1:19" s="13" customFormat="1" ht="17.25" hidden="1" customHeight="1" x14ac:dyDescent="0.25">
      <c r="A44" s="19" t="s">
        <v>577</v>
      </c>
      <c r="B44" s="123" t="s">
        <v>576</v>
      </c>
      <c r="C44" s="124"/>
      <c r="D44" s="124"/>
      <c r="E44" s="124"/>
      <c r="F44" s="124"/>
      <c r="G44" s="124"/>
      <c r="H44" s="124"/>
      <c r="I44" s="124"/>
      <c r="J44" s="125"/>
      <c r="K44" s="25"/>
      <c r="L44" s="25"/>
      <c r="M44" s="25"/>
      <c r="N44" s="3">
        <f>N45</f>
        <v>0</v>
      </c>
      <c r="O44" s="3">
        <f>O45</f>
        <v>0</v>
      </c>
      <c r="P44" s="89">
        <f>P45</f>
        <v>0</v>
      </c>
      <c r="Q44" s="44" t="e">
        <f t="shared" si="6"/>
        <v>#DIV/0!</v>
      </c>
      <c r="R44" s="3">
        <f>R45</f>
        <v>0</v>
      </c>
      <c r="S44" s="44" t="e">
        <f t="shared" si="3"/>
        <v>#DIV/0!</v>
      </c>
    </row>
    <row r="45" spans="1:19" s="12" customFormat="1" ht="41.25" hidden="1" customHeight="1" x14ac:dyDescent="0.25">
      <c r="A45" s="20" t="s">
        <v>575</v>
      </c>
      <c r="B45" s="126" t="s">
        <v>574</v>
      </c>
      <c r="C45" s="127"/>
      <c r="D45" s="127"/>
      <c r="E45" s="127"/>
      <c r="F45" s="127"/>
      <c r="G45" s="127"/>
      <c r="H45" s="127"/>
      <c r="I45" s="127"/>
      <c r="J45" s="128"/>
      <c r="K45" s="26"/>
      <c r="L45" s="26"/>
      <c r="M45" s="26"/>
      <c r="N45" s="6"/>
      <c r="O45" s="6"/>
      <c r="P45" s="88"/>
      <c r="Q45" s="44" t="e">
        <f t="shared" si="6"/>
        <v>#DIV/0!</v>
      </c>
      <c r="R45" s="6"/>
      <c r="S45" s="44" t="e">
        <f t="shared" si="3"/>
        <v>#DIV/0!</v>
      </c>
    </row>
    <row r="46" spans="1:19" s="11" customFormat="1" ht="17.25" customHeight="1" x14ac:dyDescent="0.25">
      <c r="A46" s="19" t="s">
        <v>374</v>
      </c>
      <c r="B46" s="114" t="s">
        <v>343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7">
        <f>SUM(N47:N48)</f>
        <v>0</v>
      </c>
      <c r="O46" s="7">
        <f>SUM(O47:O48)</f>
        <v>0</v>
      </c>
      <c r="P46" s="90">
        <f>SUM(P47:P48)</f>
        <v>326181.90999999997</v>
      </c>
      <c r="Q46" s="44"/>
      <c r="R46" s="7">
        <f>SUM(R47:R48)</f>
        <v>-12198</v>
      </c>
      <c r="S46" s="44">
        <f t="shared" si="3"/>
        <v>-2674.0605837022463</v>
      </c>
    </row>
    <row r="47" spans="1:19" s="12" customFormat="1" ht="17.25" customHeight="1" x14ac:dyDescent="0.25">
      <c r="A47" s="20" t="s">
        <v>375</v>
      </c>
      <c r="B47" s="120" t="s">
        <v>376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  <c r="N47" s="42"/>
      <c r="O47" s="42"/>
      <c r="P47" s="87"/>
      <c r="Q47" s="44"/>
      <c r="R47" s="5">
        <v>-253708</v>
      </c>
      <c r="S47" s="44">
        <f t="shared" si="3"/>
        <v>0</v>
      </c>
    </row>
    <row r="48" spans="1:19" s="12" customFormat="1" ht="17.25" customHeight="1" x14ac:dyDescent="0.25">
      <c r="A48" s="20" t="s">
        <v>377</v>
      </c>
      <c r="B48" s="113" t="s">
        <v>344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42"/>
      <c r="O48" s="42"/>
      <c r="P48" s="87">
        <v>326181.90999999997</v>
      </c>
      <c r="Q48" s="44"/>
      <c r="R48" s="6">
        <v>241510</v>
      </c>
      <c r="S48" s="44">
        <f t="shared" si="3"/>
        <v>135.05938056395181</v>
      </c>
    </row>
    <row r="49" spans="1:19" s="11" customFormat="1" ht="17.25" customHeight="1" x14ac:dyDescent="0.25">
      <c r="A49" s="19" t="s">
        <v>378</v>
      </c>
      <c r="B49" s="114" t="s">
        <v>345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2">
        <f>N50+N64+N66</f>
        <v>15962000</v>
      </c>
      <c r="O49" s="2">
        <f>O50+O64+O66</f>
        <v>0</v>
      </c>
      <c r="P49" s="83">
        <f>P50+P64+P66</f>
        <v>0</v>
      </c>
      <c r="Q49" s="44"/>
      <c r="R49" s="3">
        <f>R50+R64+R66</f>
        <v>0</v>
      </c>
      <c r="S49" s="44"/>
    </row>
    <row r="50" spans="1:19" s="11" customFormat="1" ht="32.25" customHeight="1" x14ac:dyDescent="0.25">
      <c r="A50" s="19" t="s">
        <v>379</v>
      </c>
      <c r="B50" s="114" t="s">
        <v>346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4">
        <f>N51+N54+N60</f>
        <v>15962000</v>
      </c>
      <c r="O50" s="4">
        <f>O51+O54+O60</f>
        <v>0</v>
      </c>
      <c r="P50" s="86">
        <f>P51+P54+P60</f>
        <v>0</v>
      </c>
      <c r="Q50" s="44"/>
      <c r="R50" s="4">
        <f>R51+R54+R60</f>
        <v>0</v>
      </c>
      <c r="S50" s="44"/>
    </row>
    <row r="51" spans="1:19" s="13" customFormat="1" ht="16.5" hidden="1" customHeight="1" x14ac:dyDescent="0.25">
      <c r="A51" s="19" t="s">
        <v>526</v>
      </c>
      <c r="B51" s="114" t="s">
        <v>347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2">
        <f>SUM(N52:N53)</f>
        <v>0</v>
      </c>
      <c r="O51" s="2">
        <f t="shared" ref="O51" si="8">SUM(O52:O53)</f>
        <v>0</v>
      </c>
      <c r="P51" s="83">
        <f>SUM(P52:P53)</f>
        <v>0</v>
      </c>
      <c r="Q51" s="44"/>
      <c r="R51" s="2">
        <f>R52+R53</f>
        <v>0</v>
      </c>
      <c r="S51" s="44"/>
    </row>
    <row r="52" spans="1:19" s="12" customFormat="1" ht="16.5" hidden="1" customHeight="1" x14ac:dyDescent="0.25">
      <c r="A52" s="20" t="s">
        <v>525</v>
      </c>
      <c r="B52" s="113" t="s">
        <v>347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5"/>
      <c r="O52" s="5"/>
      <c r="P52" s="87"/>
      <c r="Q52" s="44"/>
      <c r="R52" s="6"/>
      <c r="S52" s="44"/>
    </row>
    <row r="53" spans="1:19" s="12" customFormat="1" ht="24.75" hidden="1" customHeight="1" x14ac:dyDescent="0.25">
      <c r="A53" s="20" t="s">
        <v>524</v>
      </c>
      <c r="B53" s="113" t="s">
        <v>500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5"/>
      <c r="O53" s="5"/>
      <c r="P53" s="87"/>
      <c r="Q53" s="44"/>
      <c r="R53" s="6"/>
      <c r="S53" s="44"/>
    </row>
    <row r="54" spans="1:19" s="14" customFormat="1" ht="16.5" hidden="1" customHeight="1" x14ac:dyDescent="0.2">
      <c r="A54" s="73" t="s">
        <v>523</v>
      </c>
      <c r="B54" s="129" t="s">
        <v>467</v>
      </c>
      <c r="C54" s="130"/>
      <c r="D54" s="130"/>
      <c r="E54" s="130"/>
      <c r="F54" s="130"/>
      <c r="G54" s="130"/>
      <c r="H54" s="130"/>
      <c r="I54" s="130"/>
      <c r="J54" s="131"/>
      <c r="K54" s="23"/>
      <c r="L54" s="23"/>
      <c r="M54" s="23"/>
      <c r="N54" s="2">
        <f>SUM(N56:N58)</f>
        <v>0</v>
      </c>
      <c r="O54" s="2">
        <f>SUM(O56:O58)</f>
        <v>0</v>
      </c>
      <c r="P54" s="83">
        <f t="shared" ref="P54" si="9">SUM(P56:P58)</f>
        <v>0</v>
      </c>
      <c r="Q54" s="44"/>
      <c r="R54" s="2">
        <f>SUM(R55:R59)</f>
        <v>0</v>
      </c>
      <c r="S54" s="44"/>
    </row>
    <row r="55" spans="1:19" s="12" customFormat="1" ht="31.5" hidden="1" customHeight="1" x14ac:dyDescent="0.25">
      <c r="A55" s="20" t="s">
        <v>522</v>
      </c>
      <c r="B55" s="120" t="s">
        <v>510</v>
      </c>
      <c r="C55" s="121"/>
      <c r="D55" s="121"/>
      <c r="E55" s="121"/>
      <c r="F55" s="121"/>
      <c r="G55" s="121"/>
      <c r="H55" s="121"/>
      <c r="I55" s="121"/>
      <c r="J55" s="122"/>
      <c r="K55" s="24"/>
      <c r="L55" s="24"/>
      <c r="M55" s="24"/>
      <c r="N55" s="5"/>
      <c r="O55" s="5"/>
      <c r="P55" s="87"/>
      <c r="Q55" s="44"/>
      <c r="R55" s="6"/>
      <c r="S55" s="44"/>
    </row>
    <row r="56" spans="1:19" s="12" customFormat="1" ht="37.5" hidden="1" customHeight="1" x14ac:dyDescent="0.25">
      <c r="A56" s="20" t="s">
        <v>521</v>
      </c>
      <c r="B56" s="120" t="s">
        <v>404</v>
      </c>
      <c r="C56" s="121"/>
      <c r="D56" s="121"/>
      <c r="E56" s="121"/>
      <c r="F56" s="121"/>
      <c r="G56" s="121"/>
      <c r="H56" s="121"/>
      <c r="I56" s="121"/>
      <c r="J56" s="122"/>
      <c r="K56" s="24"/>
      <c r="L56" s="24"/>
      <c r="M56" s="24"/>
      <c r="N56" s="5"/>
      <c r="O56" s="5"/>
      <c r="P56" s="87"/>
      <c r="Q56" s="44"/>
      <c r="R56" s="6"/>
      <c r="S56" s="44"/>
    </row>
    <row r="57" spans="1:19" s="12" customFormat="1" ht="37.5" hidden="1" customHeight="1" x14ac:dyDescent="0.25">
      <c r="A57" s="74" t="s">
        <v>520</v>
      </c>
      <c r="B57" s="120" t="s">
        <v>546</v>
      </c>
      <c r="C57" s="121"/>
      <c r="D57" s="121"/>
      <c r="E57" s="121"/>
      <c r="F57" s="121"/>
      <c r="G57" s="121"/>
      <c r="H57" s="121"/>
      <c r="I57" s="121"/>
      <c r="J57" s="122"/>
      <c r="K57" s="24"/>
      <c r="L57" s="24"/>
      <c r="M57" s="24"/>
      <c r="N57" s="5"/>
      <c r="O57" s="5"/>
      <c r="P57" s="87"/>
      <c r="Q57" s="44"/>
      <c r="R57" s="6"/>
      <c r="S57" s="44"/>
    </row>
    <row r="58" spans="1:19" s="12" customFormat="1" ht="36" hidden="1" customHeight="1" x14ac:dyDescent="0.25">
      <c r="A58" s="74" t="s">
        <v>519</v>
      </c>
      <c r="B58" s="120" t="s">
        <v>483</v>
      </c>
      <c r="C58" s="121"/>
      <c r="D58" s="121"/>
      <c r="E58" s="121"/>
      <c r="F58" s="121"/>
      <c r="G58" s="121"/>
      <c r="H58" s="121"/>
      <c r="I58" s="121"/>
      <c r="J58" s="122"/>
      <c r="K58" s="24"/>
      <c r="L58" s="24"/>
      <c r="M58" s="24"/>
      <c r="N58" s="5"/>
      <c r="O58" s="5"/>
      <c r="P58" s="87"/>
      <c r="Q58" s="44"/>
      <c r="R58" s="6"/>
      <c r="S58" s="44"/>
    </row>
    <row r="59" spans="1:19" s="12" customFormat="1" ht="27" hidden="1" customHeight="1" x14ac:dyDescent="0.25">
      <c r="A59" s="74" t="s">
        <v>584</v>
      </c>
      <c r="B59" s="120" t="s">
        <v>585</v>
      </c>
      <c r="C59" s="121"/>
      <c r="D59" s="121"/>
      <c r="E59" s="121"/>
      <c r="F59" s="121"/>
      <c r="G59" s="121"/>
      <c r="H59" s="121"/>
      <c r="I59" s="121"/>
      <c r="J59" s="122"/>
      <c r="K59" s="24"/>
      <c r="L59" s="24"/>
      <c r="M59" s="24"/>
      <c r="N59" s="5"/>
      <c r="O59" s="5"/>
      <c r="P59" s="87"/>
      <c r="Q59" s="44"/>
      <c r="R59" s="6"/>
      <c r="S59" s="44"/>
    </row>
    <row r="60" spans="1:19" s="13" customFormat="1" ht="16.5" customHeight="1" x14ac:dyDescent="0.25">
      <c r="A60" s="19" t="s">
        <v>518</v>
      </c>
      <c r="B60" s="114" t="s">
        <v>468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>
        <f>SUM(N61:N63)</f>
        <v>15962000</v>
      </c>
      <c r="O60" s="2">
        <f t="shared" ref="O60:P60" si="10">SUM(O61:O63)</f>
        <v>0</v>
      </c>
      <c r="P60" s="2">
        <f t="shared" si="10"/>
        <v>0</v>
      </c>
      <c r="Q60" s="44"/>
      <c r="R60" s="3">
        <f>SUM(R61:R63)</f>
        <v>0</v>
      </c>
      <c r="S60" s="44"/>
    </row>
    <row r="61" spans="1:19" s="12" customFormat="1" ht="16.5" customHeight="1" x14ac:dyDescent="0.25">
      <c r="A61" s="20" t="s">
        <v>693</v>
      </c>
      <c r="B61" s="120" t="s">
        <v>694</v>
      </c>
      <c r="C61" s="121"/>
      <c r="D61" s="121"/>
      <c r="E61" s="121"/>
      <c r="F61" s="121"/>
      <c r="G61" s="121"/>
      <c r="H61" s="121"/>
      <c r="I61" s="121"/>
      <c r="J61" s="122"/>
      <c r="K61" s="97"/>
      <c r="L61" s="97"/>
      <c r="M61" s="97"/>
      <c r="N61" s="5">
        <v>6483300</v>
      </c>
      <c r="O61" s="5"/>
      <c r="P61" s="87"/>
      <c r="Q61" s="44"/>
      <c r="R61" s="6"/>
      <c r="S61" s="44"/>
    </row>
    <row r="62" spans="1:19" s="12" customFormat="1" ht="41.25" customHeight="1" x14ac:dyDescent="0.25">
      <c r="A62" s="20" t="s">
        <v>517</v>
      </c>
      <c r="B62" s="113" t="s">
        <v>509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5">
        <v>7478700</v>
      </c>
      <c r="O62" s="5"/>
      <c r="P62" s="87"/>
      <c r="Q62" s="44"/>
      <c r="R62" s="6"/>
      <c r="S62" s="44"/>
    </row>
    <row r="63" spans="1:19" s="12" customFormat="1" ht="27" customHeight="1" x14ac:dyDescent="0.25">
      <c r="A63" s="74" t="s">
        <v>516</v>
      </c>
      <c r="B63" s="120" t="s">
        <v>508</v>
      </c>
      <c r="C63" s="121"/>
      <c r="D63" s="121"/>
      <c r="E63" s="121"/>
      <c r="F63" s="121"/>
      <c r="G63" s="121"/>
      <c r="H63" s="121"/>
      <c r="I63" s="121"/>
      <c r="J63" s="122"/>
      <c r="K63" s="24"/>
      <c r="L63" s="24"/>
      <c r="M63" s="24"/>
      <c r="N63" s="5">
        <v>2000000</v>
      </c>
      <c r="O63" s="5"/>
      <c r="P63" s="87"/>
      <c r="Q63" s="44"/>
      <c r="R63" s="6"/>
      <c r="S63" s="44"/>
    </row>
    <row r="64" spans="1:19" s="11" customFormat="1" ht="17.25" hidden="1" customHeight="1" x14ac:dyDescent="0.25">
      <c r="A64" s="19" t="s">
        <v>380</v>
      </c>
      <c r="B64" s="114" t="s">
        <v>348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4">
        <f>N65</f>
        <v>0</v>
      </c>
      <c r="O64" s="4">
        <f>O65</f>
        <v>0</v>
      </c>
      <c r="P64" s="86">
        <f t="shared" ref="P64" si="11">P65</f>
        <v>0</v>
      </c>
      <c r="Q64" s="44" t="e">
        <f t="shared" si="6"/>
        <v>#DIV/0!</v>
      </c>
      <c r="R64" s="35">
        <f>R65</f>
        <v>0</v>
      </c>
      <c r="S64" s="44" t="e">
        <f t="shared" si="3"/>
        <v>#DIV/0!</v>
      </c>
    </row>
    <row r="65" spans="1:19" s="12" customFormat="1" ht="17.25" hidden="1" customHeight="1" x14ac:dyDescent="0.25">
      <c r="A65" s="20" t="s">
        <v>562</v>
      </c>
      <c r="B65" s="113" t="s">
        <v>349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5"/>
      <c r="O65" s="5"/>
      <c r="P65" s="87"/>
      <c r="Q65" s="44" t="e">
        <f t="shared" si="6"/>
        <v>#DIV/0!</v>
      </c>
      <c r="R65" s="6"/>
      <c r="S65" s="44" t="e">
        <f t="shared" si="3"/>
        <v>#DIV/0!</v>
      </c>
    </row>
    <row r="66" spans="1:19" s="11" customFormat="1" ht="28.5" hidden="1" customHeight="1" x14ac:dyDescent="0.25">
      <c r="A66" s="19" t="s">
        <v>381</v>
      </c>
      <c r="B66" s="114" t="s">
        <v>350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4">
        <f>N67</f>
        <v>0</v>
      </c>
      <c r="O66" s="4">
        <f>O67</f>
        <v>0</v>
      </c>
      <c r="P66" s="86">
        <f t="shared" ref="P66:R66" si="12">P67</f>
        <v>0</v>
      </c>
      <c r="Q66" s="44" t="e">
        <f t="shared" si="6"/>
        <v>#DIV/0!</v>
      </c>
      <c r="R66" s="35">
        <f t="shared" si="12"/>
        <v>0</v>
      </c>
      <c r="S66" s="44" t="e">
        <f t="shared" si="3"/>
        <v>#DIV/0!</v>
      </c>
    </row>
    <row r="67" spans="1:19" ht="28.5" hidden="1" customHeight="1" x14ac:dyDescent="0.25">
      <c r="A67" s="20" t="s">
        <v>527</v>
      </c>
      <c r="B67" s="113" t="s">
        <v>484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5">
        <v>0</v>
      </c>
      <c r="O67" s="5">
        <v>0</v>
      </c>
      <c r="P67" s="87"/>
      <c r="Q67" s="44" t="e">
        <f t="shared" si="6"/>
        <v>#DIV/0!</v>
      </c>
      <c r="R67" s="6"/>
      <c r="S67" s="44" t="e">
        <f t="shared" si="3"/>
        <v>#DIV/0!</v>
      </c>
    </row>
    <row r="68" spans="1:19" ht="21" customHeight="1" x14ac:dyDescent="0.25">
      <c r="A68" s="20"/>
      <c r="B68" s="117" t="s">
        <v>382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9"/>
      <c r="N68" s="84">
        <f>N9+N49</f>
        <v>167624400</v>
      </c>
      <c r="O68" s="84">
        <f>O9+O49</f>
        <v>6360507.3399999999</v>
      </c>
      <c r="P68" s="84">
        <f>P9+P49</f>
        <v>7490150.04</v>
      </c>
      <c r="Q68" s="44">
        <f t="shared" si="6"/>
        <v>117.76026092912268</v>
      </c>
      <c r="R68" s="3">
        <f>R9+R49</f>
        <v>6542370</v>
      </c>
      <c r="S68" s="44">
        <f t="shared" si="3"/>
        <v>114.48679973770972</v>
      </c>
    </row>
  </sheetData>
  <mergeCells count="68">
    <mergeCell ref="B61:J61"/>
    <mergeCell ref="B6:M6"/>
    <mergeCell ref="B7:M7"/>
    <mergeCell ref="B8:M8"/>
    <mergeCell ref="B27:M27"/>
    <mergeCell ref="B31:M31"/>
    <mergeCell ref="B29:J29"/>
    <mergeCell ref="B30:J30"/>
    <mergeCell ref="B16:M16"/>
    <mergeCell ref="B17:M17"/>
    <mergeCell ref="B26:M26"/>
    <mergeCell ref="B10:M10"/>
    <mergeCell ref="B11:M11"/>
    <mergeCell ref="B21:M21"/>
    <mergeCell ref="B22:M22"/>
    <mergeCell ref="B9:M9"/>
    <mergeCell ref="B20:M20"/>
    <mergeCell ref="B42:J42"/>
    <mergeCell ref="B34:M34"/>
    <mergeCell ref="B46:M46"/>
    <mergeCell ref="B32:M32"/>
    <mergeCell ref="B23:M23"/>
    <mergeCell ref="B24:M24"/>
    <mergeCell ref="B35:M35"/>
    <mergeCell ref="B33:M33"/>
    <mergeCell ref="B37:J37"/>
    <mergeCell ref="B25:J25"/>
    <mergeCell ref="B40:J40"/>
    <mergeCell ref="B41:J41"/>
    <mergeCell ref="B28:J28"/>
    <mergeCell ref="B59:J59"/>
    <mergeCell ref="B55:J55"/>
    <mergeCell ref="B53:M53"/>
    <mergeCell ref="B50:M50"/>
    <mergeCell ref="B49:M49"/>
    <mergeCell ref="B54:J54"/>
    <mergeCell ref="B47:M47"/>
    <mergeCell ref="B48:M48"/>
    <mergeCell ref="B43:J43"/>
    <mergeCell ref="B45:J45"/>
    <mergeCell ref="B44:J44"/>
    <mergeCell ref="B68:M68"/>
    <mergeCell ref="B60:M60"/>
    <mergeCell ref="B56:J56"/>
    <mergeCell ref="B36:J36"/>
    <mergeCell ref="B39:J39"/>
    <mergeCell ref="B57:J57"/>
    <mergeCell ref="B58:J58"/>
    <mergeCell ref="B52:M52"/>
    <mergeCell ref="B65:M65"/>
    <mergeCell ref="B66:M66"/>
    <mergeCell ref="B67:M67"/>
    <mergeCell ref="B62:M62"/>
    <mergeCell ref="B64:M64"/>
    <mergeCell ref="B63:J63"/>
    <mergeCell ref="B51:M51"/>
    <mergeCell ref="B38:J38"/>
    <mergeCell ref="A1:Q1"/>
    <mergeCell ref="A2:Q2"/>
    <mergeCell ref="A3:Q3"/>
    <mergeCell ref="A4:Q4"/>
    <mergeCell ref="A5:S5"/>
    <mergeCell ref="B19:M19"/>
    <mergeCell ref="B18:M18"/>
    <mergeCell ref="B14:M14"/>
    <mergeCell ref="B15:M15"/>
    <mergeCell ref="B12:M12"/>
    <mergeCell ref="B13:M13"/>
  </mergeCells>
  <pageMargins left="0" right="0" top="0.39370078740157483" bottom="0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9"/>
  <sheetViews>
    <sheetView tabSelected="1" view="pageBreakPreview" topLeftCell="A502" zoomScaleSheetLayoutView="100" workbookViewId="0">
      <selection activeCell="U542" sqref="U542"/>
    </sheetView>
  </sheetViews>
  <sheetFormatPr defaultColWidth="9.140625" defaultRowHeight="15" x14ac:dyDescent="0.25"/>
  <cols>
    <col min="1" max="1" width="3.28515625" style="15" customWidth="1"/>
    <col min="2" max="2" width="3.42578125" style="15" customWidth="1"/>
    <col min="3" max="3" width="13.42578125" style="70" customWidth="1"/>
    <col min="4" max="4" width="4.5703125" style="15" customWidth="1"/>
    <col min="5" max="12" width="9.140625" style="18"/>
    <col min="13" max="13" width="4.140625" style="18" customWidth="1"/>
    <col min="14" max="14" width="9.140625" style="18" hidden="1" customWidth="1"/>
    <col min="15" max="15" width="8.85546875" style="18" hidden="1" customWidth="1"/>
    <col min="16" max="16" width="7.28515625" style="18" hidden="1" customWidth="1"/>
    <col min="17" max="17" width="2.140625" style="18" hidden="1" customWidth="1"/>
    <col min="18" max="19" width="9.140625" style="18" hidden="1" customWidth="1"/>
    <col min="20" max="20" width="12.140625" style="18" customWidth="1"/>
    <col min="21" max="21" width="15.42578125" style="93" customWidth="1"/>
    <col min="22" max="22" width="18.85546875" style="93" customWidth="1"/>
    <col min="23" max="23" width="18.28515625" style="93" customWidth="1"/>
    <col min="24" max="24" width="11.5703125" style="96" customWidth="1"/>
    <col min="25" max="25" width="15.7109375" style="78" customWidth="1"/>
    <col min="26" max="26" width="12.5703125" style="79" customWidth="1"/>
    <col min="27" max="27" width="18.7109375" style="16" customWidth="1"/>
    <col min="28" max="16384" width="9.140625" style="16"/>
  </cols>
  <sheetData>
    <row r="1" spans="1:27" s="29" customFormat="1" x14ac:dyDescent="0.25">
      <c r="A1" s="46"/>
      <c r="B1" s="46"/>
      <c r="C1" s="65"/>
      <c r="D1" s="46"/>
      <c r="E1" s="141" t="s">
        <v>139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47"/>
    </row>
    <row r="2" spans="1:27" s="29" customFormat="1" ht="15" customHeight="1" x14ac:dyDescent="0.25">
      <c r="A2" s="142" t="s">
        <v>140</v>
      </c>
      <c r="B2" s="142"/>
      <c r="C2" s="142"/>
      <c r="D2" s="142"/>
      <c r="E2" s="143" t="s">
        <v>0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 t="s">
        <v>651</v>
      </c>
      <c r="V2" s="143" t="s">
        <v>653</v>
      </c>
      <c r="W2" s="143" t="s">
        <v>654</v>
      </c>
      <c r="X2" s="144" t="s">
        <v>316</v>
      </c>
      <c r="Y2" s="145" t="s">
        <v>652</v>
      </c>
      <c r="Z2" s="143" t="s">
        <v>317</v>
      </c>
      <c r="AA2" s="47"/>
    </row>
    <row r="3" spans="1:27" s="29" customFormat="1" x14ac:dyDescent="0.25">
      <c r="A3" s="142"/>
      <c r="B3" s="142"/>
      <c r="C3" s="142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45"/>
      <c r="Z3" s="143"/>
      <c r="AA3" s="47"/>
    </row>
    <row r="4" spans="1:27" s="29" customFormat="1" ht="4.5" customHeight="1" x14ac:dyDescent="0.25">
      <c r="A4" s="142"/>
      <c r="B4" s="142"/>
      <c r="C4" s="142"/>
      <c r="D4" s="142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  <c r="Y4" s="145"/>
      <c r="Z4" s="143"/>
      <c r="AA4" s="47"/>
    </row>
    <row r="5" spans="1:27" s="29" customFormat="1" ht="6.75" hidden="1" customHeight="1" x14ac:dyDescent="0.25">
      <c r="A5" s="142"/>
      <c r="B5" s="142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4"/>
      <c r="Y5" s="145"/>
      <c r="Z5" s="143"/>
      <c r="AA5" s="47"/>
    </row>
    <row r="6" spans="1:27" s="29" customFormat="1" ht="19.5" customHeight="1" x14ac:dyDescent="0.25">
      <c r="A6" s="46" t="s">
        <v>141</v>
      </c>
      <c r="B6" s="46" t="s">
        <v>142</v>
      </c>
      <c r="C6" s="65" t="s">
        <v>143</v>
      </c>
      <c r="D6" s="46" t="s">
        <v>144</v>
      </c>
      <c r="E6" s="139" t="s">
        <v>1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98">
        <f>U7+U12+U29+U33+U24</f>
        <v>33724559.759999998</v>
      </c>
      <c r="V6" s="98">
        <f t="shared" ref="V6:W6" si="0">V7+V12+V29+V33+V24</f>
        <v>1739683</v>
      </c>
      <c r="W6" s="98">
        <f t="shared" si="0"/>
        <v>1739677.85</v>
      </c>
      <c r="X6" s="94">
        <f>W6/V6*100</f>
        <v>99.999703969056441</v>
      </c>
      <c r="Y6" s="48">
        <f>Y7+Y12+Y29+Y33+Y24</f>
        <v>2074702</v>
      </c>
      <c r="Z6" s="81">
        <f>W6/Y6*100</f>
        <v>83.851938736261886</v>
      </c>
      <c r="AA6" s="47"/>
    </row>
    <row r="7" spans="1:27" s="29" customFormat="1" ht="25.5" customHeight="1" x14ac:dyDescent="0.25">
      <c r="A7" s="46" t="s">
        <v>141</v>
      </c>
      <c r="B7" s="46" t="s">
        <v>145</v>
      </c>
      <c r="C7" s="65" t="s">
        <v>143</v>
      </c>
      <c r="D7" s="46" t="s">
        <v>144</v>
      </c>
      <c r="E7" s="113" t="s">
        <v>2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99">
        <f>U8</f>
        <v>1315258</v>
      </c>
      <c r="V7" s="99">
        <f>V8</f>
        <v>0</v>
      </c>
      <c r="W7" s="99">
        <f t="shared" ref="W7:Y7" si="1">W8</f>
        <v>0</v>
      </c>
      <c r="X7" s="94"/>
      <c r="Y7" s="50">
        <f t="shared" si="1"/>
        <v>254745</v>
      </c>
      <c r="Z7" s="81">
        <f t="shared" ref="Z7:Z70" si="2">W7/Y7*100</f>
        <v>0</v>
      </c>
      <c r="AA7" s="47"/>
    </row>
    <row r="8" spans="1:27" s="29" customFormat="1" ht="16.5" customHeight="1" x14ac:dyDescent="0.25">
      <c r="A8" s="46" t="s">
        <v>141</v>
      </c>
      <c r="B8" s="46" t="s">
        <v>145</v>
      </c>
      <c r="C8" s="65" t="s">
        <v>146</v>
      </c>
      <c r="D8" s="46" t="s">
        <v>144</v>
      </c>
      <c r="E8" s="114" t="s">
        <v>590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99">
        <f>U9</f>
        <v>1315258</v>
      </c>
      <c r="V8" s="99">
        <f t="shared" ref="V8:Y8" si="3">V9</f>
        <v>0</v>
      </c>
      <c r="W8" s="99">
        <f t="shared" si="3"/>
        <v>0</v>
      </c>
      <c r="X8" s="94"/>
      <c r="Y8" s="50">
        <f t="shared" si="3"/>
        <v>254745</v>
      </c>
      <c r="Z8" s="81">
        <f t="shared" si="2"/>
        <v>0</v>
      </c>
      <c r="AA8" s="47"/>
    </row>
    <row r="9" spans="1:27" s="29" customFormat="1" ht="16.5" customHeight="1" x14ac:dyDescent="0.25">
      <c r="A9" s="46" t="s">
        <v>141</v>
      </c>
      <c r="B9" s="46" t="s">
        <v>145</v>
      </c>
      <c r="C9" s="65" t="s">
        <v>147</v>
      </c>
      <c r="D9" s="46" t="s">
        <v>144</v>
      </c>
      <c r="E9" s="113" t="s">
        <v>3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99">
        <f>U10+U11</f>
        <v>1315258</v>
      </c>
      <c r="V9" s="99">
        <f>V10+V11</f>
        <v>0</v>
      </c>
      <c r="W9" s="99">
        <f>W10+W11</f>
        <v>0</v>
      </c>
      <c r="X9" s="94"/>
      <c r="Y9" s="50">
        <f t="shared" ref="Y9" si="4">Y10+Y11</f>
        <v>254745</v>
      </c>
      <c r="Z9" s="81">
        <f t="shared" si="2"/>
        <v>0</v>
      </c>
      <c r="AA9" s="47"/>
    </row>
    <row r="10" spans="1:27" s="29" customFormat="1" ht="16.5" customHeight="1" x14ac:dyDescent="0.25">
      <c r="A10" s="46" t="s">
        <v>141</v>
      </c>
      <c r="B10" s="46" t="s">
        <v>145</v>
      </c>
      <c r="C10" s="65" t="s">
        <v>147</v>
      </c>
      <c r="D10" s="46" t="s">
        <v>148</v>
      </c>
      <c r="E10" s="113" t="s">
        <v>4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95">
        <v>1010183</v>
      </c>
      <c r="V10" s="95"/>
      <c r="W10" s="95"/>
      <c r="X10" s="94"/>
      <c r="Y10" s="51">
        <v>196955</v>
      </c>
      <c r="Z10" s="81">
        <f t="shared" si="2"/>
        <v>0</v>
      </c>
      <c r="AA10" s="47"/>
    </row>
    <row r="11" spans="1:27" s="29" customFormat="1" ht="28.5" customHeight="1" x14ac:dyDescent="0.25">
      <c r="A11" s="46" t="s">
        <v>141</v>
      </c>
      <c r="B11" s="46" t="s">
        <v>145</v>
      </c>
      <c r="C11" s="65" t="s">
        <v>147</v>
      </c>
      <c r="D11" s="46" t="s">
        <v>149</v>
      </c>
      <c r="E11" s="113" t="s">
        <v>5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95">
        <v>305075</v>
      </c>
      <c r="V11" s="95"/>
      <c r="W11" s="95"/>
      <c r="X11" s="94"/>
      <c r="Y11" s="51">
        <v>57790</v>
      </c>
      <c r="Z11" s="81">
        <f t="shared" si="2"/>
        <v>0</v>
      </c>
      <c r="AA11" s="47"/>
    </row>
    <row r="12" spans="1:27" s="29" customFormat="1" ht="27.75" customHeight="1" x14ac:dyDescent="0.25">
      <c r="A12" s="46" t="s">
        <v>141</v>
      </c>
      <c r="B12" s="46" t="s">
        <v>154</v>
      </c>
      <c r="C12" s="65" t="s">
        <v>143</v>
      </c>
      <c r="D12" s="46" t="s">
        <v>144</v>
      </c>
      <c r="E12" s="113" t="s">
        <v>10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99">
        <f>U13</f>
        <v>24973176</v>
      </c>
      <c r="V12" s="99">
        <f t="shared" ref="V12:W12" si="5">V13</f>
        <v>1661232</v>
      </c>
      <c r="W12" s="99">
        <f t="shared" si="5"/>
        <v>1661228.28</v>
      </c>
      <c r="X12" s="94">
        <f t="shared" ref="X7:X70" si="6">W12/V12*100</f>
        <v>99.999776069808433</v>
      </c>
      <c r="Y12" s="50">
        <f>Y13</f>
        <v>1819957</v>
      </c>
      <c r="Z12" s="81">
        <f t="shared" si="2"/>
        <v>91.278435699304978</v>
      </c>
      <c r="AA12" s="47"/>
    </row>
    <row r="13" spans="1:27" s="29" customFormat="1" ht="16.5" customHeight="1" x14ac:dyDescent="0.25">
      <c r="A13" s="46" t="s">
        <v>141</v>
      </c>
      <c r="B13" s="46" t="s">
        <v>154</v>
      </c>
      <c r="C13" s="65" t="s">
        <v>155</v>
      </c>
      <c r="D13" s="46" t="s">
        <v>144</v>
      </c>
      <c r="E13" s="114" t="s">
        <v>591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99">
        <f>U14+U17</f>
        <v>24973176</v>
      </c>
      <c r="V13" s="99">
        <f t="shared" ref="V13" si="7">V14+V17</f>
        <v>1661232</v>
      </c>
      <c r="W13" s="99">
        <f>W14+W17</f>
        <v>1661228.28</v>
      </c>
      <c r="X13" s="94">
        <f t="shared" si="6"/>
        <v>99.999776069808433</v>
      </c>
      <c r="Y13" s="50">
        <f>Y14+Y17</f>
        <v>1819957</v>
      </c>
      <c r="Z13" s="81">
        <f t="shared" si="2"/>
        <v>91.278435699304978</v>
      </c>
      <c r="AA13" s="47"/>
    </row>
    <row r="14" spans="1:27" s="29" customFormat="1" ht="16.5" customHeight="1" x14ac:dyDescent="0.25">
      <c r="A14" s="46" t="s">
        <v>141</v>
      </c>
      <c r="B14" s="46" t="s">
        <v>154</v>
      </c>
      <c r="C14" s="65" t="s">
        <v>156</v>
      </c>
      <c r="D14" s="46" t="s">
        <v>144</v>
      </c>
      <c r="E14" s="113" t="s">
        <v>11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99">
        <f>U15+U16</f>
        <v>16559185</v>
      </c>
      <c r="V14" s="99">
        <f t="shared" ref="V14" si="8">V15+V16</f>
        <v>1409499</v>
      </c>
      <c r="W14" s="99">
        <f>W15+W16</f>
        <v>1409497.48</v>
      </c>
      <c r="X14" s="94">
        <f t="shared" si="6"/>
        <v>99.999892160264039</v>
      </c>
      <c r="Y14" s="50">
        <f>Y15+Y16</f>
        <v>1731778</v>
      </c>
      <c r="Z14" s="81">
        <f t="shared" si="2"/>
        <v>81.390194355165619</v>
      </c>
      <c r="AA14" s="47"/>
    </row>
    <row r="15" spans="1:27" s="29" customFormat="1" ht="16.5" customHeight="1" x14ac:dyDescent="0.25">
      <c r="A15" s="46" t="s">
        <v>141</v>
      </c>
      <c r="B15" s="46" t="s">
        <v>154</v>
      </c>
      <c r="C15" s="65" t="s">
        <v>156</v>
      </c>
      <c r="D15" s="46" t="s">
        <v>148</v>
      </c>
      <c r="E15" s="113" t="s">
        <v>4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95">
        <v>12718268</v>
      </c>
      <c r="V15" s="95">
        <v>1087112</v>
      </c>
      <c r="W15" s="95">
        <v>1087110.8500000001</v>
      </c>
      <c r="X15" s="94">
        <f t="shared" si="6"/>
        <v>99.999894215131476</v>
      </c>
      <c r="Y15" s="51">
        <v>1334092</v>
      </c>
      <c r="Z15" s="81">
        <f t="shared" si="2"/>
        <v>81.486947676771919</v>
      </c>
      <c r="AA15" s="47"/>
    </row>
    <row r="16" spans="1:27" s="29" customFormat="1" ht="16.5" customHeight="1" x14ac:dyDescent="0.25">
      <c r="A16" s="46" t="s">
        <v>141</v>
      </c>
      <c r="B16" s="46" t="s">
        <v>154</v>
      </c>
      <c r="C16" s="65" t="s">
        <v>156</v>
      </c>
      <c r="D16" s="46" t="s">
        <v>149</v>
      </c>
      <c r="E16" s="146" t="s">
        <v>5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95">
        <v>3840917</v>
      </c>
      <c r="V16" s="95">
        <v>322387</v>
      </c>
      <c r="W16" s="95">
        <v>322386.63</v>
      </c>
      <c r="X16" s="94">
        <f t="shared" si="6"/>
        <v>99.99988523110423</v>
      </c>
      <c r="Y16" s="51">
        <v>397686</v>
      </c>
      <c r="Z16" s="81">
        <f t="shared" si="2"/>
        <v>81.065622123987268</v>
      </c>
      <c r="AA16" s="47"/>
    </row>
    <row r="17" spans="1:27" s="29" customFormat="1" ht="16.5" customHeight="1" x14ac:dyDescent="0.25">
      <c r="A17" s="46" t="s">
        <v>141</v>
      </c>
      <c r="B17" s="46" t="s">
        <v>154</v>
      </c>
      <c r="C17" s="65" t="s">
        <v>157</v>
      </c>
      <c r="D17" s="46" t="s">
        <v>144</v>
      </c>
      <c r="E17" s="113" t="s">
        <v>6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99">
        <f>SUM(U18:U23)</f>
        <v>8413991</v>
      </c>
      <c r="V17" s="100">
        <f>SUM(V18:V23)</f>
        <v>251733</v>
      </c>
      <c r="W17" s="100">
        <f>SUM(W18:W23)</f>
        <v>251730.8</v>
      </c>
      <c r="X17" s="94">
        <f t="shared" si="6"/>
        <v>99.999126058164805</v>
      </c>
      <c r="Y17" s="50">
        <f>SUM(Y18:Y23)</f>
        <v>88179</v>
      </c>
      <c r="Z17" s="81">
        <f t="shared" si="2"/>
        <v>285.47704101883664</v>
      </c>
      <c r="AA17" s="47"/>
    </row>
    <row r="18" spans="1:27" s="29" customFormat="1" ht="26.25" customHeight="1" x14ac:dyDescent="0.25">
      <c r="A18" s="46" t="s">
        <v>141</v>
      </c>
      <c r="B18" s="46" t="s">
        <v>154</v>
      </c>
      <c r="C18" s="65" t="s">
        <v>157</v>
      </c>
      <c r="D18" s="46" t="s">
        <v>158</v>
      </c>
      <c r="E18" s="113" t="s">
        <v>12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01">
        <v>85020</v>
      </c>
      <c r="V18" s="101"/>
      <c r="W18" s="101"/>
      <c r="X18" s="94"/>
      <c r="Y18" s="38"/>
      <c r="Z18" s="81"/>
      <c r="AA18" s="47"/>
    </row>
    <row r="19" spans="1:27" s="29" customFormat="1" ht="16.5" hidden="1" customHeight="1" x14ac:dyDescent="0.25">
      <c r="A19" s="46" t="s">
        <v>141</v>
      </c>
      <c r="B19" s="46" t="s">
        <v>154</v>
      </c>
      <c r="C19" s="65" t="s">
        <v>157</v>
      </c>
      <c r="D19" s="46" t="s">
        <v>320</v>
      </c>
      <c r="E19" s="113" t="s">
        <v>321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95"/>
      <c r="V19" s="101"/>
      <c r="W19" s="101"/>
      <c r="X19" s="94" t="e">
        <f t="shared" si="6"/>
        <v>#DIV/0!</v>
      </c>
      <c r="Y19" s="38"/>
      <c r="Z19" s="81" t="e">
        <f t="shared" si="2"/>
        <v>#DIV/0!</v>
      </c>
      <c r="AA19" s="47"/>
    </row>
    <row r="20" spans="1:27" s="29" customFormat="1" ht="16.5" customHeight="1" x14ac:dyDescent="0.25">
      <c r="A20" s="46" t="s">
        <v>141</v>
      </c>
      <c r="B20" s="46" t="s">
        <v>154</v>
      </c>
      <c r="C20" s="65" t="s">
        <v>157</v>
      </c>
      <c r="D20" s="46" t="s">
        <v>159</v>
      </c>
      <c r="E20" s="113" t="s">
        <v>13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95">
        <v>7906711</v>
      </c>
      <c r="V20" s="101">
        <v>224814</v>
      </c>
      <c r="W20" s="101">
        <v>224812.25</v>
      </c>
      <c r="X20" s="94">
        <f t="shared" si="6"/>
        <v>99.999221578727301</v>
      </c>
      <c r="Y20" s="38">
        <v>88179</v>
      </c>
      <c r="Z20" s="81">
        <f t="shared" si="2"/>
        <v>254.94987468671678</v>
      </c>
      <c r="AA20" s="47"/>
    </row>
    <row r="21" spans="1:27" s="29" customFormat="1" ht="16.5" customHeight="1" x14ac:dyDescent="0.25">
      <c r="A21" s="46" t="s">
        <v>141</v>
      </c>
      <c r="B21" s="46" t="s">
        <v>154</v>
      </c>
      <c r="C21" s="65" t="s">
        <v>157</v>
      </c>
      <c r="D21" s="46" t="s">
        <v>605</v>
      </c>
      <c r="E21" s="113" t="s">
        <v>606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95">
        <v>354060</v>
      </c>
      <c r="V21" s="101">
        <v>26919</v>
      </c>
      <c r="W21" s="101">
        <v>26918.55</v>
      </c>
      <c r="X21" s="94">
        <f t="shared" si="6"/>
        <v>99.998328318288202</v>
      </c>
      <c r="Y21" s="38"/>
      <c r="Z21" s="81"/>
      <c r="AA21" s="47"/>
    </row>
    <row r="22" spans="1:27" s="29" customFormat="1" ht="16.5" customHeight="1" x14ac:dyDescent="0.25">
      <c r="A22" s="46" t="s">
        <v>141</v>
      </c>
      <c r="B22" s="46" t="s">
        <v>154</v>
      </c>
      <c r="C22" s="65" t="s">
        <v>157</v>
      </c>
      <c r="D22" s="46" t="s">
        <v>151</v>
      </c>
      <c r="E22" s="113" t="s">
        <v>7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5">
        <v>20000</v>
      </c>
      <c r="V22" s="101"/>
      <c r="W22" s="101"/>
      <c r="X22" s="94"/>
      <c r="Y22" s="38"/>
      <c r="Z22" s="81"/>
      <c r="AA22" s="47"/>
    </row>
    <row r="23" spans="1:27" s="29" customFormat="1" ht="16.5" customHeight="1" x14ac:dyDescent="0.25">
      <c r="A23" s="46" t="s">
        <v>141</v>
      </c>
      <c r="B23" s="46" t="s">
        <v>154</v>
      </c>
      <c r="C23" s="65" t="s">
        <v>157</v>
      </c>
      <c r="D23" s="46" t="s">
        <v>153</v>
      </c>
      <c r="E23" s="113" t="s">
        <v>9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95">
        <v>48200</v>
      </c>
      <c r="V23" s="101"/>
      <c r="W23" s="101"/>
      <c r="X23" s="94"/>
      <c r="Y23" s="38"/>
      <c r="Z23" s="81"/>
      <c r="AA23" s="47"/>
    </row>
    <row r="24" spans="1:27" s="29" customFormat="1" ht="16.5" customHeight="1" x14ac:dyDescent="0.25">
      <c r="A24" s="75" t="s">
        <v>141</v>
      </c>
      <c r="B24" s="75" t="s">
        <v>284</v>
      </c>
      <c r="C24" s="65" t="s">
        <v>143</v>
      </c>
      <c r="D24" s="75" t="s">
        <v>144</v>
      </c>
      <c r="E24" s="129" t="s">
        <v>656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1"/>
      <c r="U24" s="99">
        <f>U25</f>
        <v>1549820</v>
      </c>
      <c r="V24" s="99">
        <f t="shared" ref="V24:W25" si="9">V25</f>
        <v>0</v>
      </c>
      <c r="W24" s="99">
        <f t="shared" si="9"/>
        <v>0</v>
      </c>
      <c r="X24" s="94"/>
      <c r="Y24" s="50">
        <f>Y25</f>
        <v>0</v>
      </c>
      <c r="Z24" s="81"/>
      <c r="AA24" s="47"/>
    </row>
    <row r="25" spans="1:27" s="29" customFormat="1" ht="16.5" customHeight="1" x14ac:dyDescent="0.25">
      <c r="A25" s="75" t="s">
        <v>141</v>
      </c>
      <c r="B25" s="75" t="s">
        <v>284</v>
      </c>
      <c r="C25" s="65" t="s">
        <v>176</v>
      </c>
      <c r="D25" s="75" t="s">
        <v>144</v>
      </c>
      <c r="E25" s="120" t="s">
        <v>25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99">
        <f>U26</f>
        <v>1549820</v>
      </c>
      <c r="V25" s="99">
        <f t="shared" si="9"/>
        <v>0</v>
      </c>
      <c r="W25" s="99">
        <f t="shared" si="9"/>
        <v>0</v>
      </c>
      <c r="X25" s="94"/>
      <c r="Y25" s="50">
        <f>Y26</f>
        <v>0</v>
      </c>
      <c r="Z25" s="81"/>
      <c r="AA25" s="47"/>
    </row>
    <row r="26" spans="1:27" s="29" customFormat="1" ht="16.5" customHeight="1" x14ac:dyDescent="0.25">
      <c r="A26" s="75" t="s">
        <v>141</v>
      </c>
      <c r="B26" s="75" t="s">
        <v>284</v>
      </c>
      <c r="C26" s="65" t="s">
        <v>655</v>
      </c>
      <c r="D26" s="75" t="s">
        <v>144</v>
      </c>
      <c r="E26" s="120" t="s">
        <v>657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99">
        <f>U27+U28</f>
        <v>1549820</v>
      </c>
      <c r="V26" s="99">
        <f t="shared" ref="V26:W26" si="10">V27+V28</f>
        <v>0</v>
      </c>
      <c r="W26" s="99">
        <f t="shared" si="10"/>
        <v>0</v>
      </c>
      <c r="X26" s="94"/>
      <c r="Y26" s="50">
        <f>Y27+Y28</f>
        <v>0</v>
      </c>
      <c r="Z26" s="81"/>
      <c r="AA26" s="47"/>
    </row>
    <row r="27" spans="1:27" s="29" customFormat="1" ht="21.75" customHeight="1" x14ac:dyDescent="0.25">
      <c r="A27" s="75" t="s">
        <v>141</v>
      </c>
      <c r="B27" s="75" t="s">
        <v>284</v>
      </c>
      <c r="C27" s="65" t="s">
        <v>655</v>
      </c>
      <c r="D27" s="75" t="s">
        <v>436</v>
      </c>
      <c r="E27" s="120" t="s">
        <v>658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95">
        <v>1281720</v>
      </c>
      <c r="V27" s="101"/>
      <c r="W27" s="101"/>
      <c r="X27" s="94"/>
      <c r="Y27" s="38"/>
      <c r="Z27" s="81"/>
      <c r="AA27" s="47"/>
    </row>
    <row r="28" spans="1:27" s="29" customFormat="1" x14ac:dyDescent="0.25">
      <c r="A28" s="75" t="s">
        <v>141</v>
      </c>
      <c r="B28" s="75" t="s">
        <v>284</v>
      </c>
      <c r="C28" s="65" t="s">
        <v>655</v>
      </c>
      <c r="D28" s="75" t="s">
        <v>159</v>
      </c>
      <c r="E28" s="120" t="s">
        <v>601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95">
        <v>268100</v>
      </c>
      <c r="V28" s="101"/>
      <c r="W28" s="101"/>
      <c r="X28" s="94"/>
      <c r="Y28" s="38"/>
      <c r="Z28" s="81"/>
      <c r="AA28" s="47"/>
    </row>
    <row r="29" spans="1:27" s="29" customFormat="1" ht="16.5" customHeight="1" x14ac:dyDescent="0.25">
      <c r="A29" s="46" t="s">
        <v>141</v>
      </c>
      <c r="B29" s="46" t="s">
        <v>160</v>
      </c>
      <c r="C29" s="65" t="s">
        <v>143</v>
      </c>
      <c r="D29" s="46" t="s">
        <v>144</v>
      </c>
      <c r="E29" s="113" t="s">
        <v>14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99">
        <f>U30</f>
        <v>3878161.76</v>
      </c>
      <c r="V29" s="100">
        <f t="shared" ref="V29:Y31" si="11">V30</f>
        <v>0</v>
      </c>
      <c r="W29" s="100">
        <f t="shared" si="11"/>
        <v>0</v>
      </c>
      <c r="X29" s="94"/>
      <c r="Y29" s="50">
        <f t="shared" si="11"/>
        <v>0</v>
      </c>
      <c r="Z29" s="81"/>
      <c r="AA29" s="47"/>
    </row>
    <row r="30" spans="1:27" s="29" customFormat="1" ht="16.5" customHeight="1" x14ac:dyDescent="0.25">
      <c r="A30" s="46" t="s">
        <v>141</v>
      </c>
      <c r="B30" s="46" t="s">
        <v>160</v>
      </c>
      <c r="C30" s="65" t="s">
        <v>161</v>
      </c>
      <c r="D30" s="46" t="s">
        <v>144</v>
      </c>
      <c r="E30" s="114" t="s">
        <v>15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99">
        <f>U31</f>
        <v>3878161.76</v>
      </c>
      <c r="V30" s="100">
        <f t="shared" si="11"/>
        <v>0</v>
      </c>
      <c r="W30" s="100">
        <f t="shared" si="11"/>
        <v>0</v>
      </c>
      <c r="X30" s="94"/>
      <c r="Y30" s="50">
        <f t="shared" si="11"/>
        <v>0</v>
      </c>
      <c r="Z30" s="81"/>
      <c r="AA30" s="47"/>
    </row>
    <row r="31" spans="1:27" s="29" customFormat="1" ht="16.5" customHeight="1" x14ac:dyDescent="0.25">
      <c r="A31" s="46" t="s">
        <v>141</v>
      </c>
      <c r="B31" s="46" t="s">
        <v>160</v>
      </c>
      <c r="C31" s="65" t="s">
        <v>162</v>
      </c>
      <c r="D31" s="46" t="s">
        <v>144</v>
      </c>
      <c r="E31" s="113" t="s">
        <v>592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99">
        <f>U32</f>
        <v>3878161.76</v>
      </c>
      <c r="V31" s="100">
        <f t="shared" si="11"/>
        <v>0</v>
      </c>
      <c r="W31" s="100">
        <f t="shared" si="11"/>
        <v>0</v>
      </c>
      <c r="X31" s="94"/>
      <c r="Y31" s="50">
        <f t="shared" si="11"/>
        <v>0</v>
      </c>
      <c r="Z31" s="81"/>
      <c r="AA31" s="47"/>
    </row>
    <row r="32" spans="1:27" s="29" customFormat="1" ht="16.5" customHeight="1" x14ac:dyDescent="0.25">
      <c r="A32" s="46" t="s">
        <v>141</v>
      </c>
      <c r="B32" s="46" t="s">
        <v>160</v>
      </c>
      <c r="C32" s="65" t="s">
        <v>162</v>
      </c>
      <c r="D32" s="46" t="s">
        <v>163</v>
      </c>
      <c r="E32" s="113" t="s">
        <v>16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95">
        <v>3878161.76</v>
      </c>
      <c r="V32" s="101"/>
      <c r="W32" s="101"/>
      <c r="X32" s="94"/>
      <c r="Y32" s="38"/>
      <c r="Z32" s="81"/>
      <c r="AA32" s="47"/>
    </row>
    <row r="33" spans="1:27" s="29" customFormat="1" ht="16.5" customHeight="1" x14ac:dyDescent="0.25">
      <c r="A33" s="46" t="s">
        <v>141</v>
      </c>
      <c r="B33" s="46" t="s">
        <v>165</v>
      </c>
      <c r="C33" s="65" t="s">
        <v>143</v>
      </c>
      <c r="D33" s="46" t="s">
        <v>144</v>
      </c>
      <c r="E33" s="113" t="s">
        <v>17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99">
        <f>U34+U60</f>
        <v>2008144</v>
      </c>
      <c r="V33" s="99">
        <f>V34+V60</f>
        <v>78451</v>
      </c>
      <c r="W33" s="99">
        <f>W34+W60</f>
        <v>78449.570000000007</v>
      </c>
      <c r="X33" s="94">
        <f t="shared" si="6"/>
        <v>99.998177206154168</v>
      </c>
      <c r="Y33" s="50">
        <f>Y34+Y60</f>
        <v>0</v>
      </c>
      <c r="Z33" s="81"/>
      <c r="AA33" s="47"/>
    </row>
    <row r="34" spans="1:27" s="29" customFormat="1" ht="27" customHeight="1" x14ac:dyDescent="0.25">
      <c r="A34" s="46" t="s">
        <v>141</v>
      </c>
      <c r="B34" s="46" t="s">
        <v>165</v>
      </c>
      <c r="C34" s="65" t="s">
        <v>166</v>
      </c>
      <c r="D34" s="46" t="s">
        <v>144</v>
      </c>
      <c r="E34" s="114" t="s">
        <v>620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99">
        <f>U35+U47+U51</f>
        <v>2008144</v>
      </c>
      <c r="V34" s="99">
        <f>V35+V47+V51</f>
        <v>78451</v>
      </c>
      <c r="W34" s="99">
        <f>W35+W47+W51</f>
        <v>78449.570000000007</v>
      </c>
      <c r="X34" s="94">
        <f t="shared" si="6"/>
        <v>99.998177206154168</v>
      </c>
      <c r="Y34" s="50">
        <f t="shared" ref="Y34" si="12">Y35+Y47+Y51</f>
        <v>0</v>
      </c>
      <c r="Z34" s="81"/>
      <c r="AA34" s="47"/>
    </row>
    <row r="35" spans="1:27" s="29" customFormat="1" ht="27" customHeight="1" x14ac:dyDescent="0.25">
      <c r="A35" s="46" t="s">
        <v>141</v>
      </c>
      <c r="B35" s="46" t="s">
        <v>165</v>
      </c>
      <c r="C35" s="65" t="s">
        <v>167</v>
      </c>
      <c r="D35" s="46" t="s">
        <v>144</v>
      </c>
      <c r="E35" s="139" t="s">
        <v>443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98">
        <f>U36+U44</f>
        <v>302678</v>
      </c>
      <c r="V35" s="102">
        <f>V36+V44</f>
        <v>0</v>
      </c>
      <c r="W35" s="102">
        <f t="shared" ref="W35" si="13">W36+W44</f>
        <v>0</v>
      </c>
      <c r="X35" s="94"/>
      <c r="Y35" s="48">
        <f>Y44+Y39+Y36</f>
        <v>0</v>
      </c>
      <c r="Z35" s="81"/>
      <c r="AA35" s="47"/>
    </row>
    <row r="36" spans="1:27" s="29" customFormat="1" ht="26.25" hidden="1" customHeight="1" x14ac:dyDescent="0.25">
      <c r="A36" s="46" t="s">
        <v>141</v>
      </c>
      <c r="B36" s="46" t="s">
        <v>165</v>
      </c>
      <c r="C36" s="65" t="s">
        <v>420</v>
      </c>
      <c r="D36" s="46" t="s">
        <v>144</v>
      </c>
      <c r="E36" s="113" t="s">
        <v>66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98">
        <f>U37</f>
        <v>0</v>
      </c>
      <c r="V36" s="102">
        <f t="shared" ref="V36:V37" si="14">V37</f>
        <v>0</v>
      </c>
      <c r="W36" s="102">
        <f>W37</f>
        <v>0</v>
      </c>
      <c r="X36" s="94"/>
      <c r="Y36" s="48">
        <f>Y37</f>
        <v>0</v>
      </c>
      <c r="Z36" s="81"/>
      <c r="AA36" s="47"/>
    </row>
    <row r="37" spans="1:27" s="29" customFormat="1" ht="16.5" hidden="1" customHeight="1" x14ac:dyDescent="0.25">
      <c r="A37" s="46" t="s">
        <v>141</v>
      </c>
      <c r="B37" s="46" t="s">
        <v>165</v>
      </c>
      <c r="C37" s="65" t="s">
        <v>445</v>
      </c>
      <c r="D37" s="46" t="s">
        <v>144</v>
      </c>
      <c r="E37" s="113" t="s">
        <v>89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98">
        <f>U38</f>
        <v>0</v>
      </c>
      <c r="V37" s="102">
        <f t="shared" si="14"/>
        <v>0</v>
      </c>
      <c r="W37" s="102">
        <f>W38</f>
        <v>0</v>
      </c>
      <c r="X37" s="94"/>
      <c r="Y37" s="48">
        <f>Y38</f>
        <v>0</v>
      </c>
      <c r="Z37" s="81"/>
      <c r="AA37" s="47"/>
    </row>
    <row r="38" spans="1:27" s="29" customFormat="1" ht="17.25" hidden="1" customHeight="1" x14ac:dyDescent="0.25">
      <c r="A38" s="46" t="s">
        <v>141</v>
      </c>
      <c r="B38" s="46" t="s">
        <v>165</v>
      </c>
      <c r="C38" s="65" t="s">
        <v>445</v>
      </c>
      <c r="D38" s="46" t="s">
        <v>159</v>
      </c>
      <c r="E38" s="113" t="s">
        <v>13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95"/>
      <c r="V38" s="101"/>
      <c r="W38" s="101"/>
      <c r="X38" s="94"/>
      <c r="Y38" s="38"/>
      <c r="Z38" s="81"/>
      <c r="AA38" s="47"/>
    </row>
    <row r="39" spans="1:27" s="29" customFormat="1" ht="30" hidden="1" customHeight="1" x14ac:dyDescent="0.25">
      <c r="A39" s="46" t="s">
        <v>141</v>
      </c>
      <c r="B39" s="46" t="s">
        <v>165</v>
      </c>
      <c r="C39" s="65" t="s">
        <v>392</v>
      </c>
      <c r="D39" s="46" t="s">
        <v>144</v>
      </c>
      <c r="E39" s="113" t="s">
        <v>394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98"/>
      <c r="V39" s="102"/>
      <c r="W39" s="102"/>
      <c r="X39" s="94"/>
      <c r="Y39" s="48">
        <f>Y40+Y42</f>
        <v>0</v>
      </c>
      <c r="Z39" s="81"/>
      <c r="AA39" s="47"/>
    </row>
    <row r="40" spans="1:27" s="29" customFormat="1" ht="15" hidden="1" customHeight="1" x14ac:dyDescent="0.25">
      <c r="A40" s="46" t="s">
        <v>141</v>
      </c>
      <c r="B40" s="46" t="s">
        <v>165</v>
      </c>
      <c r="C40" s="65" t="s">
        <v>393</v>
      </c>
      <c r="D40" s="46" t="s">
        <v>144</v>
      </c>
      <c r="E40" s="113" t="s">
        <v>76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98"/>
      <c r="V40" s="102"/>
      <c r="W40" s="102"/>
      <c r="X40" s="94"/>
      <c r="Y40" s="50">
        <f>Y41</f>
        <v>0</v>
      </c>
      <c r="Z40" s="81"/>
      <c r="AA40" s="47"/>
    </row>
    <row r="41" spans="1:27" s="29" customFormat="1" ht="16.5" hidden="1" customHeight="1" x14ac:dyDescent="0.25">
      <c r="A41" s="46" t="s">
        <v>141</v>
      </c>
      <c r="B41" s="46" t="s">
        <v>165</v>
      </c>
      <c r="C41" s="65" t="s">
        <v>393</v>
      </c>
      <c r="D41" s="46" t="s">
        <v>201</v>
      </c>
      <c r="E41" s="113" t="s">
        <v>46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98"/>
      <c r="V41" s="102"/>
      <c r="W41" s="102"/>
      <c r="X41" s="94"/>
      <c r="Y41" s="38"/>
      <c r="Z41" s="81"/>
      <c r="AA41" s="47"/>
    </row>
    <row r="42" spans="1:27" s="29" customFormat="1" ht="16.5" hidden="1" customHeight="1" x14ac:dyDescent="0.25">
      <c r="A42" s="46" t="s">
        <v>141</v>
      </c>
      <c r="B42" s="46" t="s">
        <v>165</v>
      </c>
      <c r="C42" s="65" t="s">
        <v>421</v>
      </c>
      <c r="D42" s="46" t="s">
        <v>144</v>
      </c>
      <c r="E42" s="113" t="s">
        <v>422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98"/>
      <c r="V42" s="102"/>
      <c r="W42" s="102"/>
      <c r="X42" s="94"/>
      <c r="Y42" s="50">
        <f>Y43</f>
        <v>0</v>
      </c>
      <c r="Z42" s="81"/>
      <c r="AA42" s="47"/>
    </row>
    <row r="43" spans="1:27" s="29" customFormat="1" ht="16.5" hidden="1" customHeight="1" x14ac:dyDescent="0.25">
      <c r="A43" s="46" t="s">
        <v>141</v>
      </c>
      <c r="B43" s="46" t="s">
        <v>165</v>
      </c>
      <c r="C43" s="65" t="s">
        <v>421</v>
      </c>
      <c r="D43" s="46" t="s">
        <v>201</v>
      </c>
      <c r="E43" s="113" t="s">
        <v>46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98"/>
      <c r="V43" s="102"/>
      <c r="W43" s="102"/>
      <c r="X43" s="94"/>
      <c r="Y43" s="38"/>
      <c r="Z43" s="81"/>
      <c r="AA43" s="47"/>
    </row>
    <row r="44" spans="1:27" s="29" customFormat="1" ht="15" customHeight="1" x14ac:dyDescent="0.25">
      <c r="A44" s="46" t="s">
        <v>141</v>
      </c>
      <c r="B44" s="46" t="s">
        <v>165</v>
      </c>
      <c r="C44" s="65" t="s">
        <v>168</v>
      </c>
      <c r="D44" s="46" t="s">
        <v>144</v>
      </c>
      <c r="E44" s="113" t="s">
        <v>19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99">
        <f>U45</f>
        <v>302678</v>
      </c>
      <c r="V44" s="100">
        <f t="shared" ref="V44:Y45" si="15">V45</f>
        <v>0</v>
      </c>
      <c r="W44" s="100">
        <f>W45</f>
        <v>0</v>
      </c>
      <c r="X44" s="94"/>
      <c r="Y44" s="50">
        <f t="shared" si="15"/>
        <v>0</v>
      </c>
      <c r="Z44" s="81"/>
      <c r="AA44" s="47"/>
    </row>
    <row r="45" spans="1:27" s="29" customFormat="1" ht="15" customHeight="1" x14ac:dyDescent="0.25">
      <c r="A45" s="46" t="s">
        <v>141</v>
      </c>
      <c r="B45" s="46" t="s">
        <v>165</v>
      </c>
      <c r="C45" s="65" t="s">
        <v>169</v>
      </c>
      <c r="D45" s="46" t="s">
        <v>144</v>
      </c>
      <c r="E45" s="113" t="s">
        <v>20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99">
        <f>U46</f>
        <v>302678</v>
      </c>
      <c r="V45" s="100">
        <f t="shared" si="15"/>
        <v>0</v>
      </c>
      <c r="W45" s="100">
        <f>W46</f>
        <v>0</v>
      </c>
      <c r="X45" s="94"/>
      <c r="Y45" s="50">
        <f t="shared" si="15"/>
        <v>0</v>
      </c>
      <c r="Z45" s="81"/>
      <c r="AA45" s="47"/>
    </row>
    <row r="46" spans="1:27" s="29" customFormat="1" ht="14.25" customHeight="1" x14ac:dyDescent="0.25">
      <c r="A46" s="46" t="s">
        <v>141</v>
      </c>
      <c r="B46" s="46" t="s">
        <v>165</v>
      </c>
      <c r="C46" s="65" t="s">
        <v>169</v>
      </c>
      <c r="D46" s="46" t="s">
        <v>159</v>
      </c>
      <c r="E46" s="113" t="s">
        <v>13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95">
        <v>302678</v>
      </c>
      <c r="V46" s="101"/>
      <c r="W46" s="101"/>
      <c r="X46" s="94"/>
      <c r="Y46" s="38"/>
      <c r="Z46" s="81"/>
      <c r="AA46" s="47"/>
    </row>
    <row r="47" spans="1:27" s="29" customFormat="1" ht="27" customHeight="1" x14ac:dyDescent="0.25">
      <c r="A47" s="46" t="s">
        <v>141</v>
      </c>
      <c r="B47" s="46" t="s">
        <v>165</v>
      </c>
      <c r="C47" s="65" t="s">
        <v>170</v>
      </c>
      <c r="D47" s="46" t="s">
        <v>144</v>
      </c>
      <c r="E47" s="139" t="s">
        <v>441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98">
        <f>U48</f>
        <v>298401</v>
      </c>
      <c r="V47" s="102">
        <f>V48</f>
        <v>0</v>
      </c>
      <c r="W47" s="102">
        <f>W48</f>
        <v>0</v>
      </c>
      <c r="X47" s="94"/>
      <c r="Y47" s="48">
        <f>Y48</f>
        <v>0</v>
      </c>
      <c r="Z47" s="81"/>
      <c r="AA47" s="47"/>
    </row>
    <row r="48" spans="1:27" s="29" customFormat="1" ht="24.75" customHeight="1" x14ac:dyDescent="0.25">
      <c r="A48" s="46" t="s">
        <v>141</v>
      </c>
      <c r="B48" s="46" t="s">
        <v>165</v>
      </c>
      <c r="C48" s="65" t="s">
        <v>171</v>
      </c>
      <c r="D48" s="46" t="s">
        <v>144</v>
      </c>
      <c r="E48" s="113" t="s">
        <v>21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99">
        <f>U49</f>
        <v>298401</v>
      </c>
      <c r="V48" s="100">
        <f t="shared" ref="V48:Y49" si="16">V49</f>
        <v>0</v>
      </c>
      <c r="W48" s="100">
        <f>W49</f>
        <v>0</v>
      </c>
      <c r="X48" s="94"/>
      <c r="Y48" s="50">
        <f t="shared" si="16"/>
        <v>0</v>
      </c>
      <c r="Z48" s="81"/>
      <c r="AA48" s="47"/>
    </row>
    <row r="49" spans="1:27" s="29" customFormat="1" ht="15.75" customHeight="1" x14ac:dyDescent="0.25">
      <c r="A49" s="46" t="s">
        <v>141</v>
      </c>
      <c r="B49" s="46" t="s">
        <v>165</v>
      </c>
      <c r="C49" s="65" t="s">
        <v>172</v>
      </c>
      <c r="D49" s="46" t="s">
        <v>144</v>
      </c>
      <c r="E49" s="113" t="s">
        <v>22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99">
        <f>U50</f>
        <v>298401</v>
      </c>
      <c r="V49" s="100">
        <f t="shared" si="16"/>
        <v>0</v>
      </c>
      <c r="W49" s="100">
        <f>W50</f>
        <v>0</v>
      </c>
      <c r="X49" s="94"/>
      <c r="Y49" s="50">
        <f t="shared" si="16"/>
        <v>0</v>
      </c>
      <c r="Z49" s="81"/>
      <c r="AA49" s="47"/>
    </row>
    <row r="50" spans="1:27" s="29" customFormat="1" ht="14.25" customHeight="1" x14ac:dyDescent="0.25">
      <c r="A50" s="46" t="s">
        <v>141</v>
      </c>
      <c r="B50" s="46" t="s">
        <v>165</v>
      </c>
      <c r="C50" s="65" t="s">
        <v>172</v>
      </c>
      <c r="D50" s="46" t="s">
        <v>159</v>
      </c>
      <c r="E50" s="113" t="s">
        <v>13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95">
        <v>298401</v>
      </c>
      <c r="V50" s="101"/>
      <c r="W50" s="101"/>
      <c r="X50" s="94"/>
      <c r="Y50" s="38"/>
      <c r="Z50" s="81"/>
      <c r="AA50" s="47"/>
    </row>
    <row r="51" spans="1:27" s="29" customFormat="1" ht="27.75" customHeight="1" x14ac:dyDescent="0.25">
      <c r="A51" s="46" t="s">
        <v>141</v>
      </c>
      <c r="B51" s="46" t="s">
        <v>165</v>
      </c>
      <c r="C51" s="65" t="s">
        <v>173</v>
      </c>
      <c r="D51" s="46" t="s">
        <v>144</v>
      </c>
      <c r="E51" s="139" t="s">
        <v>638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98">
        <f>U52</f>
        <v>1407065</v>
      </c>
      <c r="V51" s="98">
        <f>V52</f>
        <v>78451</v>
      </c>
      <c r="W51" s="98">
        <f t="shared" ref="V51:Y52" si="17">W52</f>
        <v>78449.570000000007</v>
      </c>
      <c r="X51" s="94">
        <f t="shared" si="6"/>
        <v>99.998177206154168</v>
      </c>
      <c r="Y51" s="48">
        <f>Y52</f>
        <v>0</v>
      </c>
      <c r="Z51" s="81"/>
      <c r="AA51" s="47"/>
    </row>
    <row r="52" spans="1:27" s="30" customFormat="1" ht="15" customHeight="1" x14ac:dyDescent="0.25">
      <c r="A52" s="46" t="s">
        <v>141</v>
      </c>
      <c r="B52" s="46" t="s">
        <v>165</v>
      </c>
      <c r="C52" s="65" t="s">
        <v>174</v>
      </c>
      <c r="D52" s="46" t="s">
        <v>144</v>
      </c>
      <c r="E52" s="113" t="s">
        <v>23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99">
        <f>U53</f>
        <v>1407065</v>
      </c>
      <c r="V52" s="99">
        <f t="shared" si="17"/>
        <v>78451</v>
      </c>
      <c r="W52" s="99">
        <f t="shared" si="17"/>
        <v>78449.570000000007</v>
      </c>
      <c r="X52" s="94">
        <f t="shared" si="6"/>
        <v>99.998177206154168</v>
      </c>
      <c r="Y52" s="50">
        <f t="shared" si="17"/>
        <v>0</v>
      </c>
      <c r="Z52" s="81"/>
      <c r="AA52" s="52"/>
    </row>
    <row r="53" spans="1:27" s="30" customFormat="1" ht="27" customHeight="1" x14ac:dyDescent="0.25">
      <c r="A53" s="46" t="s">
        <v>141</v>
      </c>
      <c r="B53" s="46" t="s">
        <v>165</v>
      </c>
      <c r="C53" s="65" t="s">
        <v>175</v>
      </c>
      <c r="D53" s="46" t="s">
        <v>144</v>
      </c>
      <c r="E53" s="113" t="s">
        <v>24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99">
        <f>SUM(U55:U59)</f>
        <v>1407065</v>
      </c>
      <c r="V53" s="99">
        <f t="shared" ref="V53:W53" si="18">SUM(V55:V59)</f>
        <v>78451</v>
      </c>
      <c r="W53" s="99">
        <f t="shared" si="18"/>
        <v>78449.570000000007</v>
      </c>
      <c r="X53" s="94">
        <f t="shared" si="6"/>
        <v>99.998177206154168</v>
      </c>
      <c r="Y53" s="50">
        <f>Y55+Y54+Y59+Y57+Y58+Y56</f>
        <v>0</v>
      </c>
      <c r="Z53" s="81"/>
      <c r="AA53" s="52"/>
    </row>
    <row r="54" spans="1:27" s="30" customFormat="1" ht="18.75" hidden="1" customHeight="1" x14ac:dyDescent="0.25">
      <c r="A54" s="46" t="s">
        <v>141</v>
      </c>
      <c r="B54" s="46" t="s">
        <v>165</v>
      </c>
      <c r="C54" s="65" t="s">
        <v>175</v>
      </c>
      <c r="D54" s="46" t="s">
        <v>320</v>
      </c>
      <c r="E54" s="113" t="s">
        <v>321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99"/>
      <c r="V54" s="99"/>
      <c r="W54" s="99"/>
      <c r="X54" s="94" t="e">
        <f t="shared" si="6"/>
        <v>#DIV/0!</v>
      </c>
      <c r="Y54" s="38"/>
      <c r="Z54" s="81" t="e">
        <f t="shared" si="2"/>
        <v>#DIV/0!</v>
      </c>
      <c r="AA54" s="52"/>
    </row>
    <row r="55" spans="1:27" s="30" customFormat="1" ht="15.75" customHeight="1" x14ac:dyDescent="0.25">
      <c r="A55" s="46" t="s">
        <v>141</v>
      </c>
      <c r="B55" s="46" t="s">
        <v>165</v>
      </c>
      <c r="C55" s="65" t="s">
        <v>175</v>
      </c>
      <c r="D55" s="46" t="s">
        <v>159</v>
      </c>
      <c r="E55" s="113" t="s">
        <v>13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95">
        <v>1177935</v>
      </c>
      <c r="V55" s="95">
        <v>17159</v>
      </c>
      <c r="W55" s="95">
        <v>17158.5</v>
      </c>
      <c r="X55" s="94">
        <f t="shared" si="6"/>
        <v>99.997086077277231</v>
      </c>
      <c r="Y55" s="38"/>
      <c r="Z55" s="81"/>
      <c r="AA55" s="52"/>
    </row>
    <row r="56" spans="1:27" s="30" customFormat="1" ht="15.75" customHeight="1" x14ac:dyDescent="0.25">
      <c r="A56" s="46" t="s">
        <v>141</v>
      </c>
      <c r="B56" s="46" t="s">
        <v>165</v>
      </c>
      <c r="C56" s="65" t="s">
        <v>175</v>
      </c>
      <c r="D56" s="46" t="s">
        <v>605</v>
      </c>
      <c r="E56" s="113" t="s">
        <v>617</v>
      </c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95">
        <v>229130</v>
      </c>
      <c r="V56" s="95">
        <v>61292</v>
      </c>
      <c r="W56" s="95">
        <v>61291.07</v>
      </c>
      <c r="X56" s="94">
        <f t="shared" si="6"/>
        <v>99.998482673105798</v>
      </c>
      <c r="Y56" s="38"/>
      <c r="Z56" s="81"/>
      <c r="AA56" s="52"/>
    </row>
    <row r="57" spans="1:27" s="30" customFormat="1" ht="15" hidden="1" customHeight="1" x14ac:dyDescent="0.25">
      <c r="A57" s="46" t="s">
        <v>141</v>
      </c>
      <c r="B57" s="46" t="s">
        <v>165</v>
      </c>
      <c r="C57" s="65" t="s">
        <v>175</v>
      </c>
      <c r="D57" s="46" t="s">
        <v>151</v>
      </c>
      <c r="E57" s="113" t="s">
        <v>7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95"/>
      <c r="V57" s="95"/>
      <c r="W57" s="95"/>
      <c r="X57" s="94" t="e">
        <f t="shared" si="6"/>
        <v>#DIV/0!</v>
      </c>
      <c r="Y57" s="38"/>
      <c r="Z57" s="81" t="e">
        <f t="shared" si="2"/>
        <v>#DIV/0!</v>
      </c>
      <c r="AA57" s="52"/>
    </row>
    <row r="58" spans="1:27" s="30" customFormat="1" ht="15" hidden="1" customHeight="1" x14ac:dyDescent="0.25">
      <c r="A58" s="46" t="s">
        <v>141</v>
      </c>
      <c r="B58" s="46" t="s">
        <v>165</v>
      </c>
      <c r="C58" s="65" t="s">
        <v>175</v>
      </c>
      <c r="D58" s="46" t="s">
        <v>152</v>
      </c>
      <c r="E58" s="113" t="s">
        <v>8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95"/>
      <c r="V58" s="95"/>
      <c r="W58" s="95"/>
      <c r="X58" s="94" t="e">
        <f t="shared" si="6"/>
        <v>#DIV/0!</v>
      </c>
      <c r="Y58" s="38"/>
      <c r="Z58" s="81" t="e">
        <f t="shared" si="2"/>
        <v>#DIV/0!</v>
      </c>
      <c r="AA58" s="52"/>
    </row>
    <row r="59" spans="1:27" s="30" customFormat="1" ht="15" hidden="1" customHeight="1" x14ac:dyDescent="0.25">
      <c r="A59" s="46" t="s">
        <v>141</v>
      </c>
      <c r="B59" s="46" t="s">
        <v>165</v>
      </c>
      <c r="C59" s="65" t="s">
        <v>175</v>
      </c>
      <c r="D59" s="46" t="s">
        <v>153</v>
      </c>
      <c r="E59" s="113" t="s">
        <v>9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95"/>
      <c r="V59" s="95"/>
      <c r="W59" s="95"/>
      <c r="X59" s="94" t="e">
        <f t="shared" si="6"/>
        <v>#DIV/0!</v>
      </c>
      <c r="Y59" s="38"/>
      <c r="Z59" s="81" t="e">
        <f t="shared" si="2"/>
        <v>#DIV/0!</v>
      </c>
      <c r="AA59" s="52"/>
    </row>
    <row r="60" spans="1:27" s="30" customFormat="1" ht="15.75" hidden="1" customHeight="1" x14ac:dyDescent="0.25">
      <c r="A60" s="46" t="s">
        <v>141</v>
      </c>
      <c r="B60" s="46" t="s">
        <v>165</v>
      </c>
      <c r="C60" s="65" t="s">
        <v>161</v>
      </c>
      <c r="D60" s="46" t="s">
        <v>144</v>
      </c>
      <c r="E60" s="114" t="s">
        <v>15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00">
        <f>U61</f>
        <v>0</v>
      </c>
      <c r="V60" s="100">
        <f>V61</f>
        <v>0</v>
      </c>
      <c r="W60" s="100">
        <f>W61</f>
        <v>0</v>
      </c>
      <c r="X60" s="94" t="e">
        <f t="shared" si="6"/>
        <v>#DIV/0!</v>
      </c>
      <c r="Y60" s="50">
        <f>Y61</f>
        <v>0</v>
      </c>
      <c r="Z60" s="81" t="e">
        <f t="shared" si="2"/>
        <v>#DIV/0!</v>
      </c>
      <c r="AA60" s="52"/>
    </row>
    <row r="61" spans="1:27" s="30" customFormat="1" ht="15" hidden="1" customHeight="1" x14ac:dyDescent="0.25">
      <c r="A61" s="46" t="s">
        <v>141</v>
      </c>
      <c r="B61" s="46" t="s">
        <v>165</v>
      </c>
      <c r="C61" s="65" t="s">
        <v>176</v>
      </c>
      <c r="D61" s="46" t="s">
        <v>144</v>
      </c>
      <c r="E61" s="139" t="s">
        <v>25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02">
        <f>U62</f>
        <v>0</v>
      </c>
      <c r="V61" s="102">
        <f t="shared" ref="V61:W61" si="19">V62</f>
        <v>0</v>
      </c>
      <c r="W61" s="102">
        <f t="shared" si="19"/>
        <v>0</v>
      </c>
      <c r="X61" s="94" t="e">
        <f t="shared" si="6"/>
        <v>#DIV/0!</v>
      </c>
      <c r="Y61" s="48">
        <f>Y62</f>
        <v>0</v>
      </c>
      <c r="Z61" s="81" t="e">
        <f t="shared" si="2"/>
        <v>#DIV/0!</v>
      </c>
      <c r="AA61" s="52"/>
    </row>
    <row r="62" spans="1:27" s="30" customFormat="1" ht="14.25" hidden="1" customHeight="1" x14ac:dyDescent="0.25">
      <c r="A62" s="46" t="s">
        <v>141</v>
      </c>
      <c r="B62" s="46" t="s">
        <v>165</v>
      </c>
      <c r="C62" s="65" t="s">
        <v>177</v>
      </c>
      <c r="D62" s="46" t="s">
        <v>144</v>
      </c>
      <c r="E62" s="113" t="s">
        <v>26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00">
        <f>U64+U65</f>
        <v>0</v>
      </c>
      <c r="V62" s="100">
        <f t="shared" ref="V62:W62" si="20">V64+V65</f>
        <v>0</v>
      </c>
      <c r="W62" s="100">
        <f t="shared" si="20"/>
        <v>0</v>
      </c>
      <c r="X62" s="94" t="e">
        <f t="shared" si="6"/>
        <v>#DIV/0!</v>
      </c>
      <c r="Y62" s="50">
        <f>Y65+Y64</f>
        <v>0</v>
      </c>
      <c r="Z62" s="81" t="e">
        <f t="shared" si="2"/>
        <v>#DIV/0!</v>
      </c>
      <c r="AA62" s="52"/>
    </row>
    <row r="63" spans="1:27" s="30" customFormat="1" ht="29.25" hidden="1" customHeight="1" x14ac:dyDescent="0.25">
      <c r="A63" s="46" t="s">
        <v>141</v>
      </c>
      <c r="B63" s="46" t="s">
        <v>165</v>
      </c>
      <c r="C63" s="65" t="s">
        <v>177</v>
      </c>
      <c r="D63" s="46" t="s">
        <v>201</v>
      </c>
      <c r="E63" s="113" t="s">
        <v>46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99"/>
      <c r="V63" s="99"/>
      <c r="W63" s="99"/>
      <c r="X63" s="94" t="e">
        <f t="shared" si="6"/>
        <v>#DIV/0!</v>
      </c>
      <c r="Y63" s="38"/>
      <c r="Z63" s="81" t="e">
        <f t="shared" si="2"/>
        <v>#DIV/0!</v>
      </c>
      <c r="AA63" s="52"/>
    </row>
    <row r="64" spans="1:27" s="30" customFormat="1" ht="24" hidden="1" customHeight="1" x14ac:dyDescent="0.25">
      <c r="A64" s="46" t="s">
        <v>141</v>
      </c>
      <c r="B64" s="46" t="s">
        <v>165</v>
      </c>
      <c r="C64" s="65" t="s">
        <v>177</v>
      </c>
      <c r="D64" s="46" t="s">
        <v>159</v>
      </c>
      <c r="E64" s="113" t="s">
        <v>13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95"/>
      <c r="V64" s="95"/>
      <c r="W64" s="95"/>
      <c r="X64" s="94" t="e">
        <f t="shared" si="6"/>
        <v>#DIV/0!</v>
      </c>
      <c r="Y64" s="38"/>
      <c r="Z64" s="81" t="e">
        <f t="shared" si="2"/>
        <v>#DIV/0!</v>
      </c>
      <c r="AA64" s="52"/>
    </row>
    <row r="65" spans="1:27" s="30" customFormat="1" ht="25.5" hidden="1" customHeight="1" x14ac:dyDescent="0.25">
      <c r="A65" s="46" t="s">
        <v>141</v>
      </c>
      <c r="B65" s="46" t="s">
        <v>165</v>
      </c>
      <c r="C65" s="65" t="s">
        <v>177</v>
      </c>
      <c r="D65" s="46" t="s">
        <v>178</v>
      </c>
      <c r="E65" s="113" t="s">
        <v>547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95"/>
      <c r="V65" s="95"/>
      <c r="W65" s="95"/>
      <c r="X65" s="94" t="e">
        <f t="shared" si="6"/>
        <v>#DIV/0!</v>
      </c>
      <c r="Y65" s="38"/>
      <c r="Z65" s="81" t="e">
        <f t="shared" si="2"/>
        <v>#DIV/0!</v>
      </c>
      <c r="AA65" s="52"/>
    </row>
    <row r="66" spans="1:27" s="30" customFormat="1" ht="17.25" customHeight="1" x14ac:dyDescent="0.25">
      <c r="A66" s="46" t="s">
        <v>150</v>
      </c>
      <c r="B66" s="46" t="s">
        <v>142</v>
      </c>
      <c r="C66" s="65" t="s">
        <v>143</v>
      </c>
      <c r="D66" s="46" t="s">
        <v>144</v>
      </c>
      <c r="E66" s="139" t="s">
        <v>28</v>
      </c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98">
        <f>U67+U87</f>
        <v>2485330</v>
      </c>
      <c r="V66" s="98">
        <f>V67+V87</f>
        <v>92269</v>
      </c>
      <c r="W66" s="98">
        <f>W67+W87</f>
        <v>92267.38</v>
      </c>
      <c r="X66" s="94">
        <f t="shared" si="6"/>
        <v>99.998244264054023</v>
      </c>
      <c r="Y66" s="48">
        <f>Y67+Y87</f>
        <v>1632</v>
      </c>
      <c r="Z66" s="81">
        <f t="shared" si="2"/>
        <v>5653.6384803921574</v>
      </c>
      <c r="AA66" s="52"/>
    </row>
    <row r="67" spans="1:27" s="30" customFormat="1" ht="27.75" customHeight="1" x14ac:dyDescent="0.25">
      <c r="A67" s="46" t="s">
        <v>150</v>
      </c>
      <c r="B67" s="46" t="s">
        <v>292</v>
      </c>
      <c r="C67" s="65" t="s">
        <v>143</v>
      </c>
      <c r="D67" s="46" t="s">
        <v>144</v>
      </c>
      <c r="E67" s="113" t="s">
        <v>607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99">
        <f>U68+U83</f>
        <v>1308600</v>
      </c>
      <c r="V67" s="100">
        <f>V68+V83</f>
        <v>69836</v>
      </c>
      <c r="W67" s="100">
        <f>W68+W83</f>
        <v>69836</v>
      </c>
      <c r="X67" s="94">
        <f t="shared" si="6"/>
        <v>100</v>
      </c>
      <c r="Y67" s="50">
        <f>Y68+Y83</f>
        <v>0</v>
      </c>
      <c r="Z67" s="81"/>
      <c r="AA67" s="52"/>
    </row>
    <row r="68" spans="1:27" s="30" customFormat="1" ht="27" customHeight="1" x14ac:dyDescent="0.25">
      <c r="A68" s="46" t="s">
        <v>150</v>
      </c>
      <c r="B68" s="46" t="s">
        <v>292</v>
      </c>
      <c r="C68" s="65" t="s">
        <v>180</v>
      </c>
      <c r="D68" s="46" t="s">
        <v>144</v>
      </c>
      <c r="E68" s="114" t="s">
        <v>618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99">
        <f>U69+U77</f>
        <v>1308600</v>
      </c>
      <c r="V68" s="100">
        <f t="shared" ref="V68:W68" si="21">V69+V77</f>
        <v>69836</v>
      </c>
      <c r="W68" s="100">
        <f t="shared" si="21"/>
        <v>69836</v>
      </c>
      <c r="X68" s="94">
        <f t="shared" si="6"/>
        <v>100</v>
      </c>
      <c r="Y68" s="50">
        <f>Y69+Y77</f>
        <v>0</v>
      </c>
      <c r="Z68" s="81"/>
      <c r="AA68" s="52"/>
    </row>
    <row r="69" spans="1:27" s="30" customFormat="1" ht="29.25" customHeight="1" x14ac:dyDescent="0.25">
      <c r="A69" s="46" t="s">
        <v>150</v>
      </c>
      <c r="B69" s="46" t="s">
        <v>292</v>
      </c>
      <c r="C69" s="65" t="s">
        <v>181</v>
      </c>
      <c r="D69" s="46" t="s">
        <v>144</v>
      </c>
      <c r="E69" s="139" t="s">
        <v>446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98">
        <f>U70</f>
        <v>1303600</v>
      </c>
      <c r="V69" s="102">
        <f t="shared" ref="V69:Y69" si="22">V70</f>
        <v>69836</v>
      </c>
      <c r="W69" s="102">
        <f t="shared" si="22"/>
        <v>69836</v>
      </c>
      <c r="X69" s="94">
        <f t="shared" si="6"/>
        <v>100</v>
      </c>
      <c r="Y69" s="48">
        <f t="shared" si="22"/>
        <v>0</v>
      </c>
      <c r="Z69" s="81"/>
      <c r="AA69" s="52"/>
    </row>
    <row r="70" spans="1:27" s="30" customFormat="1" ht="26.25" customHeight="1" x14ac:dyDescent="0.25">
      <c r="A70" s="46" t="s">
        <v>150</v>
      </c>
      <c r="B70" s="46" t="s">
        <v>292</v>
      </c>
      <c r="C70" s="65" t="s">
        <v>182</v>
      </c>
      <c r="D70" s="46" t="s">
        <v>144</v>
      </c>
      <c r="E70" s="113" t="s">
        <v>29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99">
        <f>U71+U73+U75</f>
        <v>1303600</v>
      </c>
      <c r="V70" s="100">
        <f>V71+V73+V75</f>
        <v>69836</v>
      </c>
      <c r="W70" s="100">
        <f>W71+W73+W75</f>
        <v>69836</v>
      </c>
      <c r="X70" s="94">
        <f t="shared" si="6"/>
        <v>100</v>
      </c>
      <c r="Y70" s="50">
        <f>Y71+Y73+Y75</f>
        <v>0</v>
      </c>
      <c r="Z70" s="81"/>
      <c r="AA70" s="52"/>
    </row>
    <row r="71" spans="1:27" s="30" customFormat="1" ht="15.75" hidden="1" customHeight="1" x14ac:dyDescent="0.25">
      <c r="A71" s="46" t="s">
        <v>150</v>
      </c>
      <c r="B71" s="46" t="s">
        <v>292</v>
      </c>
      <c r="C71" s="65" t="s">
        <v>183</v>
      </c>
      <c r="D71" s="46" t="s">
        <v>144</v>
      </c>
      <c r="E71" s="113" t="s">
        <v>30</v>
      </c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99">
        <f>U72</f>
        <v>0</v>
      </c>
      <c r="V71" s="100">
        <f>V72</f>
        <v>0</v>
      </c>
      <c r="W71" s="100">
        <v>0</v>
      </c>
      <c r="X71" s="94" t="e">
        <f t="shared" ref="X71:X134" si="23">W71/V71*100</f>
        <v>#DIV/0!</v>
      </c>
      <c r="Y71" s="50">
        <v>0</v>
      </c>
      <c r="Z71" s="81"/>
      <c r="AA71" s="52"/>
    </row>
    <row r="72" spans="1:27" s="30" customFormat="1" ht="15.75" hidden="1" customHeight="1" x14ac:dyDescent="0.25">
      <c r="A72" s="46" t="s">
        <v>150</v>
      </c>
      <c r="B72" s="46" t="s">
        <v>292</v>
      </c>
      <c r="C72" s="65" t="s">
        <v>183</v>
      </c>
      <c r="D72" s="46" t="s">
        <v>159</v>
      </c>
      <c r="E72" s="113" t="s">
        <v>13</v>
      </c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95"/>
      <c r="V72" s="101">
        <v>0</v>
      </c>
      <c r="W72" s="101">
        <v>0</v>
      </c>
      <c r="X72" s="94" t="e">
        <f t="shared" si="23"/>
        <v>#DIV/0!</v>
      </c>
      <c r="Y72" s="38">
        <v>0</v>
      </c>
      <c r="Z72" s="81"/>
      <c r="AA72" s="52"/>
    </row>
    <row r="73" spans="1:27" s="30" customFormat="1" ht="15.75" customHeight="1" x14ac:dyDescent="0.25">
      <c r="A73" s="46" t="s">
        <v>150</v>
      </c>
      <c r="B73" s="46" t="s">
        <v>292</v>
      </c>
      <c r="C73" s="65" t="s">
        <v>184</v>
      </c>
      <c r="D73" s="46" t="s">
        <v>144</v>
      </c>
      <c r="E73" s="113" t="s">
        <v>31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99">
        <f>U74</f>
        <v>100000</v>
      </c>
      <c r="V73" s="100">
        <f t="shared" ref="V73:Y75" si="24">V74</f>
        <v>0</v>
      </c>
      <c r="W73" s="100">
        <f t="shared" si="24"/>
        <v>0</v>
      </c>
      <c r="X73" s="94"/>
      <c r="Y73" s="50">
        <f t="shared" si="24"/>
        <v>0</v>
      </c>
      <c r="Z73" s="81"/>
      <c r="AA73" s="52"/>
    </row>
    <row r="74" spans="1:27" s="30" customFormat="1" ht="15.75" customHeight="1" x14ac:dyDescent="0.25">
      <c r="A74" s="46" t="s">
        <v>150</v>
      </c>
      <c r="B74" s="46" t="s">
        <v>292</v>
      </c>
      <c r="C74" s="65" t="s">
        <v>184</v>
      </c>
      <c r="D74" s="46" t="s">
        <v>159</v>
      </c>
      <c r="E74" s="113" t="s">
        <v>13</v>
      </c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95">
        <v>100000</v>
      </c>
      <c r="V74" s="101"/>
      <c r="W74" s="101"/>
      <c r="X74" s="94"/>
      <c r="Y74" s="38"/>
      <c r="Z74" s="81"/>
      <c r="AA74" s="52"/>
    </row>
    <row r="75" spans="1:27" s="30" customFormat="1" ht="15.75" customHeight="1" x14ac:dyDescent="0.25">
      <c r="A75" s="46" t="s">
        <v>150</v>
      </c>
      <c r="B75" s="46" t="s">
        <v>292</v>
      </c>
      <c r="C75" s="65" t="s">
        <v>563</v>
      </c>
      <c r="D75" s="46" t="s">
        <v>144</v>
      </c>
      <c r="E75" s="113" t="s">
        <v>564</v>
      </c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99">
        <f>U76</f>
        <v>1203600</v>
      </c>
      <c r="V75" s="100">
        <f t="shared" si="24"/>
        <v>69836</v>
      </c>
      <c r="W75" s="100">
        <f t="shared" si="24"/>
        <v>69836</v>
      </c>
      <c r="X75" s="94">
        <f t="shared" si="23"/>
        <v>100</v>
      </c>
      <c r="Y75" s="50">
        <f t="shared" si="24"/>
        <v>0</v>
      </c>
      <c r="Z75" s="81"/>
      <c r="AA75" s="52"/>
    </row>
    <row r="76" spans="1:27" s="30" customFormat="1" ht="15.75" customHeight="1" x14ac:dyDescent="0.25">
      <c r="A76" s="46" t="s">
        <v>150</v>
      </c>
      <c r="B76" s="46" t="s">
        <v>292</v>
      </c>
      <c r="C76" s="65" t="s">
        <v>563</v>
      </c>
      <c r="D76" s="46" t="s">
        <v>159</v>
      </c>
      <c r="E76" s="113" t="s">
        <v>13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95">
        <v>1203600</v>
      </c>
      <c r="V76" s="101">
        <v>69836</v>
      </c>
      <c r="W76" s="101">
        <v>69836</v>
      </c>
      <c r="X76" s="94">
        <f t="shared" si="23"/>
        <v>100</v>
      </c>
      <c r="Y76" s="38"/>
      <c r="Z76" s="81"/>
      <c r="AA76" s="52"/>
    </row>
    <row r="77" spans="1:27" s="30" customFormat="1" ht="39.75" customHeight="1" x14ac:dyDescent="0.25">
      <c r="A77" s="46" t="s">
        <v>150</v>
      </c>
      <c r="B77" s="46" t="s">
        <v>292</v>
      </c>
      <c r="C77" s="65" t="s">
        <v>185</v>
      </c>
      <c r="D77" s="46" t="s">
        <v>144</v>
      </c>
      <c r="E77" s="139" t="s">
        <v>639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98">
        <f>U78</f>
        <v>5000</v>
      </c>
      <c r="V77" s="102">
        <f t="shared" ref="V77:Y81" si="25">V78</f>
        <v>0</v>
      </c>
      <c r="W77" s="102">
        <f t="shared" si="25"/>
        <v>0</v>
      </c>
      <c r="X77" s="94"/>
      <c r="Y77" s="48">
        <f t="shared" si="25"/>
        <v>0</v>
      </c>
      <c r="Z77" s="81"/>
      <c r="AA77" s="52"/>
    </row>
    <row r="78" spans="1:27" s="30" customFormat="1" ht="27" customHeight="1" x14ac:dyDescent="0.25">
      <c r="A78" s="46" t="s">
        <v>150</v>
      </c>
      <c r="B78" s="46" t="s">
        <v>292</v>
      </c>
      <c r="C78" s="65" t="s">
        <v>186</v>
      </c>
      <c r="D78" s="46" t="s">
        <v>144</v>
      </c>
      <c r="E78" s="113" t="s">
        <v>32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99">
        <f>U79+U81</f>
        <v>5000</v>
      </c>
      <c r="V78" s="100">
        <f>V79+V81</f>
        <v>0</v>
      </c>
      <c r="W78" s="100">
        <f>W79+W81</f>
        <v>0</v>
      </c>
      <c r="X78" s="94"/>
      <c r="Y78" s="50">
        <f>Y79+Y81</f>
        <v>0</v>
      </c>
      <c r="Z78" s="81"/>
      <c r="AA78" s="52"/>
    </row>
    <row r="79" spans="1:27" s="30" customFormat="1" ht="15" customHeight="1" x14ac:dyDescent="0.25">
      <c r="A79" s="46" t="s">
        <v>150</v>
      </c>
      <c r="B79" s="46" t="s">
        <v>292</v>
      </c>
      <c r="C79" s="65" t="s">
        <v>187</v>
      </c>
      <c r="D79" s="46" t="s">
        <v>144</v>
      </c>
      <c r="E79" s="113" t="s">
        <v>33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99">
        <f>U80</f>
        <v>5000</v>
      </c>
      <c r="V79" s="100">
        <f t="shared" si="25"/>
        <v>0</v>
      </c>
      <c r="W79" s="100">
        <f t="shared" si="25"/>
        <v>0</v>
      </c>
      <c r="X79" s="94"/>
      <c r="Y79" s="50">
        <f t="shared" si="25"/>
        <v>0</v>
      </c>
      <c r="Z79" s="81"/>
      <c r="AA79" s="52"/>
    </row>
    <row r="80" spans="1:27" s="30" customFormat="1" ht="15" customHeight="1" x14ac:dyDescent="0.25">
      <c r="A80" s="46" t="s">
        <v>150</v>
      </c>
      <c r="B80" s="46" t="s">
        <v>292</v>
      </c>
      <c r="C80" s="65" t="s">
        <v>187</v>
      </c>
      <c r="D80" s="46" t="s">
        <v>159</v>
      </c>
      <c r="E80" s="113" t="s">
        <v>13</v>
      </c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95">
        <v>5000</v>
      </c>
      <c r="V80" s="101"/>
      <c r="W80" s="101"/>
      <c r="X80" s="94"/>
      <c r="Y80" s="38"/>
      <c r="Z80" s="81"/>
      <c r="AA80" s="52"/>
    </row>
    <row r="81" spans="1:27" s="30" customFormat="1" ht="15" hidden="1" customHeight="1" x14ac:dyDescent="0.25">
      <c r="A81" s="46" t="s">
        <v>150</v>
      </c>
      <c r="B81" s="46" t="s">
        <v>292</v>
      </c>
      <c r="C81" s="65" t="s">
        <v>528</v>
      </c>
      <c r="D81" s="46" t="s">
        <v>144</v>
      </c>
      <c r="E81" s="113" t="s">
        <v>529</v>
      </c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99">
        <f>U82</f>
        <v>0</v>
      </c>
      <c r="V81" s="100">
        <f t="shared" si="25"/>
        <v>0</v>
      </c>
      <c r="W81" s="100">
        <f t="shared" si="25"/>
        <v>0</v>
      </c>
      <c r="X81" s="94" t="e">
        <f t="shared" si="23"/>
        <v>#DIV/0!</v>
      </c>
      <c r="Y81" s="50">
        <f t="shared" si="25"/>
        <v>0</v>
      </c>
      <c r="Z81" s="81" t="e">
        <f t="shared" ref="Z71:Z134" si="26">W81/Y81*100</f>
        <v>#DIV/0!</v>
      </c>
      <c r="AA81" s="52"/>
    </row>
    <row r="82" spans="1:27" s="30" customFormat="1" ht="15" hidden="1" customHeight="1" x14ac:dyDescent="0.25">
      <c r="A82" s="46" t="s">
        <v>150</v>
      </c>
      <c r="B82" s="46" t="s">
        <v>292</v>
      </c>
      <c r="C82" s="65" t="s">
        <v>528</v>
      </c>
      <c r="D82" s="46" t="s">
        <v>159</v>
      </c>
      <c r="E82" s="113" t="s">
        <v>13</v>
      </c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95"/>
      <c r="V82" s="101"/>
      <c r="W82" s="101"/>
      <c r="X82" s="94" t="e">
        <f t="shared" si="23"/>
        <v>#DIV/0!</v>
      </c>
      <c r="Y82" s="38"/>
      <c r="Z82" s="81" t="e">
        <f t="shared" si="26"/>
        <v>#DIV/0!</v>
      </c>
      <c r="AA82" s="52"/>
    </row>
    <row r="83" spans="1:27" s="30" customFormat="1" ht="15" hidden="1" customHeight="1" x14ac:dyDescent="0.25">
      <c r="A83" s="46" t="s">
        <v>150</v>
      </c>
      <c r="B83" s="46" t="s">
        <v>292</v>
      </c>
      <c r="C83" s="65" t="s">
        <v>161</v>
      </c>
      <c r="D83" s="46" t="s">
        <v>144</v>
      </c>
      <c r="E83" s="114" t="s">
        <v>15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99">
        <f>U84</f>
        <v>0</v>
      </c>
      <c r="V83" s="100">
        <f>V84</f>
        <v>0</v>
      </c>
      <c r="W83" s="100">
        <f t="shared" ref="V83:Y85" si="27">W84</f>
        <v>0</v>
      </c>
      <c r="X83" s="94" t="e">
        <f t="shared" si="23"/>
        <v>#DIV/0!</v>
      </c>
      <c r="Y83" s="50">
        <f t="shared" si="27"/>
        <v>0</v>
      </c>
      <c r="Z83" s="81" t="e">
        <f t="shared" si="26"/>
        <v>#DIV/0!</v>
      </c>
      <c r="AA83" s="52"/>
    </row>
    <row r="84" spans="1:27" s="30" customFormat="1" ht="15" hidden="1" customHeight="1" x14ac:dyDescent="0.25">
      <c r="A84" s="46" t="s">
        <v>150</v>
      </c>
      <c r="B84" s="46" t="s">
        <v>292</v>
      </c>
      <c r="C84" s="65" t="s">
        <v>176</v>
      </c>
      <c r="D84" s="46" t="s">
        <v>144</v>
      </c>
      <c r="E84" s="139" t="s">
        <v>25</v>
      </c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98">
        <f>U85</f>
        <v>0</v>
      </c>
      <c r="V84" s="102">
        <f>V85</f>
        <v>0</v>
      </c>
      <c r="W84" s="102">
        <f t="shared" si="27"/>
        <v>0</v>
      </c>
      <c r="X84" s="94" t="e">
        <f t="shared" si="23"/>
        <v>#DIV/0!</v>
      </c>
      <c r="Y84" s="48">
        <f t="shared" si="27"/>
        <v>0</v>
      </c>
      <c r="Z84" s="81" t="e">
        <f t="shared" si="26"/>
        <v>#DIV/0!</v>
      </c>
      <c r="AA84" s="52"/>
    </row>
    <row r="85" spans="1:27" s="30" customFormat="1" ht="27" hidden="1" customHeight="1" x14ac:dyDescent="0.25">
      <c r="A85" s="46" t="s">
        <v>150</v>
      </c>
      <c r="B85" s="46" t="s">
        <v>292</v>
      </c>
      <c r="C85" s="65" t="s">
        <v>188</v>
      </c>
      <c r="D85" s="46" t="s">
        <v>144</v>
      </c>
      <c r="E85" s="113" t="s">
        <v>34</v>
      </c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99">
        <f>U86</f>
        <v>0</v>
      </c>
      <c r="V85" s="100">
        <f t="shared" si="27"/>
        <v>0</v>
      </c>
      <c r="W85" s="100">
        <f t="shared" si="27"/>
        <v>0</v>
      </c>
      <c r="X85" s="94" t="e">
        <f t="shared" si="23"/>
        <v>#DIV/0!</v>
      </c>
      <c r="Y85" s="50">
        <f t="shared" si="27"/>
        <v>0</v>
      </c>
      <c r="Z85" s="81" t="e">
        <f t="shared" si="26"/>
        <v>#DIV/0!</v>
      </c>
      <c r="AA85" s="52"/>
    </row>
    <row r="86" spans="1:27" s="30" customFormat="1" ht="15" hidden="1" customHeight="1" x14ac:dyDescent="0.25">
      <c r="A86" s="46" t="s">
        <v>150</v>
      </c>
      <c r="B86" s="46" t="s">
        <v>292</v>
      </c>
      <c r="C86" s="65" t="s">
        <v>188</v>
      </c>
      <c r="D86" s="46" t="s">
        <v>159</v>
      </c>
      <c r="E86" s="113" t="s">
        <v>13</v>
      </c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95"/>
      <c r="V86" s="101"/>
      <c r="W86" s="101"/>
      <c r="X86" s="94" t="e">
        <f t="shared" si="23"/>
        <v>#DIV/0!</v>
      </c>
      <c r="Y86" s="38"/>
      <c r="Z86" s="81" t="e">
        <f t="shared" si="26"/>
        <v>#DIV/0!</v>
      </c>
      <c r="AA86" s="52"/>
    </row>
    <row r="87" spans="1:27" s="30" customFormat="1" ht="14.25" customHeight="1" x14ac:dyDescent="0.25">
      <c r="A87" s="46" t="s">
        <v>150</v>
      </c>
      <c r="B87" s="46" t="s">
        <v>164</v>
      </c>
      <c r="C87" s="65" t="s">
        <v>143</v>
      </c>
      <c r="D87" s="46" t="s">
        <v>144</v>
      </c>
      <c r="E87" s="113" t="s">
        <v>35</v>
      </c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99">
        <f>U88</f>
        <v>1176730</v>
      </c>
      <c r="V87" s="99">
        <f t="shared" ref="V87:Y87" si="28">V88</f>
        <v>22433</v>
      </c>
      <c r="W87" s="99">
        <f t="shared" si="28"/>
        <v>22431.379999999997</v>
      </c>
      <c r="X87" s="94">
        <f t="shared" si="23"/>
        <v>99.992778495965752</v>
      </c>
      <c r="Y87" s="50">
        <f t="shared" si="28"/>
        <v>1632</v>
      </c>
      <c r="Z87" s="81">
        <f t="shared" si="26"/>
        <v>1374.4718137254899</v>
      </c>
      <c r="AA87" s="52"/>
    </row>
    <row r="88" spans="1:27" s="30" customFormat="1" ht="26.25" customHeight="1" x14ac:dyDescent="0.25">
      <c r="A88" s="46" t="s">
        <v>150</v>
      </c>
      <c r="B88" s="46" t="s">
        <v>164</v>
      </c>
      <c r="C88" s="65" t="s">
        <v>189</v>
      </c>
      <c r="D88" s="46" t="s">
        <v>144</v>
      </c>
      <c r="E88" s="114" t="s">
        <v>619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99">
        <f>U89+U96</f>
        <v>1176730</v>
      </c>
      <c r="V88" s="99">
        <f>V89+V96</f>
        <v>22433</v>
      </c>
      <c r="W88" s="99">
        <f>W89+W96</f>
        <v>22431.379999999997</v>
      </c>
      <c r="X88" s="94">
        <f t="shared" si="23"/>
        <v>99.992778495965752</v>
      </c>
      <c r="Y88" s="50">
        <f>Y89+Y96</f>
        <v>1632</v>
      </c>
      <c r="Z88" s="81">
        <f t="shared" si="26"/>
        <v>1374.4718137254899</v>
      </c>
      <c r="AA88" s="52"/>
    </row>
    <row r="89" spans="1:27" s="30" customFormat="1" ht="26.25" customHeight="1" x14ac:dyDescent="0.25">
      <c r="A89" s="46" t="s">
        <v>150</v>
      </c>
      <c r="B89" s="46" t="s">
        <v>164</v>
      </c>
      <c r="C89" s="65" t="s">
        <v>190</v>
      </c>
      <c r="D89" s="46" t="s">
        <v>144</v>
      </c>
      <c r="E89" s="139" t="s">
        <v>640</v>
      </c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98">
        <f>U90</f>
        <v>500000</v>
      </c>
      <c r="V89" s="102">
        <f t="shared" ref="V89:Y89" si="29">V90</f>
        <v>0</v>
      </c>
      <c r="W89" s="102">
        <f t="shared" si="29"/>
        <v>0</v>
      </c>
      <c r="X89" s="94"/>
      <c r="Y89" s="48">
        <f t="shared" si="29"/>
        <v>0</v>
      </c>
      <c r="Z89" s="81"/>
      <c r="AA89" s="52"/>
    </row>
    <row r="90" spans="1:27" s="30" customFormat="1" ht="17.25" customHeight="1" x14ac:dyDescent="0.25">
      <c r="A90" s="46" t="s">
        <v>150</v>
      </c>
      <c r="B90" s="46" t="s">
        <v>164</v>
      </c>
      <c r="C90" s="65" t="s">
        <v>191</v>
      </c>
      <c r="D90" s="46" t="s">
        <v>144</v>
      </c>
      <c r="E90" s="113" t="s">
        <v>36</v>
      </c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99">
        <f>U91+U94</f>
        <v>500000</v>
      </c>
      <c r="V90" s="100">
        <f t="shared" ref="V90:Y90" si="30">V91+V94</f>
        <v>0</v>
      </c>
      <c r="W90" s="100">
        <f t="shared" si="30"/>
        <v>0</v>
      </c>
      <c r="X90" s="94"/>
      <c r="Y90" s="50">
        <f t="shared" si="30"/>
        <v>0</v>
      </c>
      <c r="Z90" s="81"/>
      <c r="AA90" s="52"/>
    </row>
    <row r="91" spans="1:27" s="30" customFormat="1" ht="15" customHeight="1" x14ac:dyDescent="0.25">
      <c r="A91" s="46" t="s">
        <v>150</v>
      </c>
      <c r="B91" s="46" t="s">
        <v>164</v>
      </c>
      <c r="C91" s="65" t="s">
        <v>192</v>
      </c>
      <c r="D91" s="46" t="s">
        <v>144</v>
      </c>
      <c r="E91" s="113" t="s">
        <v>37</v>
      </c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99">
        <f>U93+U92</f>
        <v>500000</v>
      </c>
      <c r="V91" s="100">
        <f t="shared" ref="V91" si="31">V93+V92</f>
        <v>0</v>
      </c>
      <c r="W91" s="100">
        <f>W93+W92</f>
        <v>0</v>
      </c>
      <c r="X91" s="94"/>
      <c r="Y91" s="50">
        <f>Y92</f>
        <v>0</v>
      </c>
      <c r="Z91" s="81"/>
      <c r="AA91" s="52"/>
    </row>
    <row r="92" spans="1:27" s="30" customFormat="1" ht="27" customHeight="1" x14ac:dyDescent="0.25">
      <c r="A92" s="46" t="s">
        <v>150</v>
      </c>
      <c r="B92" s="46" t="s">
        <v>164</v>
      </c>
      <c r="C92" s="65" t="s">
        <v>192</v>
      </c>
      <c r="D92" s="46" t="s">
        <v>436</v>
      </c>
      <c r="E92" s="113" t="s">
        <v>435</v>
      </c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95">
        <v>500000</v>
      </c>
      <c r="V92" s="101"/>
      <c r="W92" s="101"/>
      <c r="X92" s="94"/>
      <c r="Y92" s="38"/>
      <c r="Z92" s="81"/>
      <c r="AA92" s="52"/>
    </row>
    <row r="93" spans="1:27" s="30" customFormat="1" ht="15" hidden="1" customHeight="1" x14ac:dyDescent="0.25">
      <c r="A93" s="46" t="s">
        <v>150</v>
      </c>
      <c r="B93" s="46" t="s">
        <v>164</v>
      </c>
      <c r="C93" s="65" t="s">
        <v>192</v>
      </c>
      <c r="D93" s="46" t="s">
        <v>159</v>
      </c>
      <c r="E93" s="113" t="s">
        <v>13</v>
      </c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95"/>
      <c r="V93" s="101">
        <v>0</v>
      </c>
      <c r="W93" s="101"/>
      <c r="X93" s="94" t="e">
        <f t="shared" si="23"/>
        <v>#DIV/0!</v>
      </c>
      <c r="Y93" s="38"/>
      <c r="Z93" s="81" t="e">
        <f t="shared" si="26"/>
        <v>#DIV/0!</v>
      </c>
      <c r="AA93" s="52"/>
    </row>
    <row r="94" spans="1:27" s="30" customFormat="1" ht="15" hidden="1" customHeight="1" x14ac:dyDescent="0.25">
      <c r="A94" s="46" t="s">
        <v>150</v>
      </c>
      <c r="B94" s="46" t="s">
        <v>164</v>
      </c>
      <c r="C94" s="65" t="s">
        <v>193</v>
      </c>
      <c r="D94" s="46" t="s">
        <v>144</v>
      </c>
      <c r="E94" s="113" t="s">
        <v>38</v>
      </c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99">
        <f>U95</f>
        <v>0</v>
      </c>
      <c r="V94" s="100">
        <f>V95</f>
        <v>0</v>
      </c>
      <c r="W94" s="100">
        <f t="shared" ref="W94:Y94" si="32">W95</f>
        <v>0</v>
      </c>
      <c r="X94" s="94" t="e">
        <f t="shared" si="23"/>
        <v>#DIV/0!</v>
      </c>
      <c r="Y94" s="50">
        <f t="shared" si="32"/>
        <v>0</v>
      </c>
      <c r="Z94" s="81" t="e">
        <f t="shared" si="26"/>
        <v>#DIV/0!</v>
      </c>
      <c r="AA94" s="52"/>
    </row>
    <row r="95" spans="1:27" s="30" customFormat="1" ht="15" hidden="1" customHeight="1" x14ac:dyDescent="0.25">
      <c r="A95" s="46" t="s">
        <v>150</v>
      </c>
      <c r="B95" s="46" t="s">
        <v>164</v>
      </c>
      <c r="C95" s="65" t="s">
        <v>193</v>
      </c>
      <c r="D95" s="46" t="s">
        <v>159</v>
      </c>
      <c r="E95" s="113" t="s">
        <v>13</v>
      </c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95"/>
      <c r="V95" s="101">
        <v>0</v>
      </c>
      <c r="W95" s="101">
        <v>0</v>
      </c>
      <c r="X95" s="94" t="e">
        <f t="shared" si="23"/>
        <v>#DIV/0!</v>
      </c>
      <c r="Y95" s="38"/>
      <c r="Z95" s="81" t="e">
        <f t="shared" si="26"/>
        <v>#DIV/0!</v>
      </c>
      <c r="AA95" s="52"/>
    </row>
    <row r="96" spans="1:27" s="30" customFormat="1" ht="29.25" customHeight="1" x14ac:dyDescent="0.25">
      <c r="A96" s="46" t="s">
        <v>150</v>
      </c>
      <c r="B96" s="46" t="s">
        <v>164</v>
      </c>
      <c r="C96" s="65" t="s">
        <v>194</v>
      </c>
      <c r="D96" s="46" t="s">
        <v>144</v>
      </c>
      <c r="E96" s="139" t="s">
        <v>641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98">
        <f>U97</f>
        <v>676730</v>
      </c>
      <c r="V96" s="98">
        <f t="shared" ref="V96:Y97" si="33">V97</f>
        <v>22433</v>
      </c>
      <c r="W96" s="98">
        <f t="shared" si="33"/>
        <v>22431.379999999997</v>
      </c>
      <c r="X96" s="94">
        <f t="shared" si="23"/>
        <v>99.992778495965752</v>
      </c>
      <c r="Y96" s="48">
        <f t="shared" si="33"/>
        <v>1632</v>
      </c>
      <c r="Z96" s="81">
        <f t="shared" si="26"/>
        <v>1374.4718137254899</v>
      </c>
      <c r="AA96" s="52"/>
    </row>
    <row r="97" spans="1:27" s="30" customFormat="1" ht="27" customHeight="1" x14ac:dyDescent="0.25">
      <c r="A97" s="46" t="s">
        <v>150</v>
      </c>
      <c r="B97" s="46" t="s">
        <v>164</v>
      </c>
      <c r="C97" s="65" t="s">
        <v>195</v>
      </c>
      <c r="D97" s="46" t="s">
        <v>144</v>
      </c>
      <c r="E97" s="113" t="s">
        <v>39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99">
        <f>U98</f>
        <v>676730</v>
      </c>
      <c r="V97" s="99">
        <f t="shared" si="33"/>
        <v>22433</v>
      </c>
      <c r="W97" s="99">
        <f t="shared" si="33"/>
        <v>22431.379999999997</v>
      </c>
      <c r="X97" s="94">
        <f t="shared" si="23"/>
        <v>99.992778495965752</v>
      </c>
      <c r="Y97" s="50">
        <f t="shared" si="33"/>
        <v>1632</v>
      </c>
      <c r="Z97" s="81">
        <f t="shared" si="26"/>
        <v>1374.4718137254899</v>
      </c>
      <c r="AA97" s="52"/>
    </row>
    <row r="98" spans="1:27" s="30" customFormat="1" ht="17.25" customHeight="1" x14ac:dyDescent="0.25">
      <c r="A98" s="46" t="s">
        <v>150</v>
      </c>
      <c r="B98" s="46" t="s">
        <v>164</v>
      </c>
      <c r="C98" s="65" t="s">
        <v>196</v>
      </c>
      <c r="D98" s="46" t="s">
        <v>144</v>
      </c>
      <c r="E98" s="113" t="s">
        <v>40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99">
        <f>U100+U101</f>
        <v>676730</v>
      </c>
      <c r="V98" s="99">
        <f t="shared" ref="V98:W98" si="34">V100+V101</f>
        <v>22433</v>
      </c>
      <c r="W98" s="99">
        <f t="shared" si="34"/>
        <v>22431.379999999997</v>
      </c>
      <c r="X98" s="94">
        <f t="shared" si="23"/>
        <v>99.992778495965752</v>
      </c>
      <c r="Y98" s="50">
        <f>Y100+Y99+Y101</f>
        <v>1632</v>
      </c>
      <c r="Z98" s="81">
        <f t="shared" si="26"/>
        <v>1374.4718137254899</v>
      </c>
      <c r="AA98" s="52"/>
    </row>
    <row r="99" spans="1:27" s="30" customFormat="1" ht="15.75" hidden="1" customHeight="1" x14ac:dyDescent="0.25">
      <c r="A99" s="46" t="s">
        <v>150</v>
      </c>
      <c r="B99" s="46" t="s">
        <v>164</v>
      </c>
      <c r="C99" s="65" t="s">
        <v>196</v>
      </c>
      <c r="D99" s="46" t="s">
        <v>320</v>
      </c>
      <c r="E99" s="113" t="s">
        <v>321</v>
      </c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99"/>
      <c r="V99" s="99"/>
      <c r="W99" s="99"/>
      <c r="X99" s="94" t="e">
        <f t="shared" si="23"/>
        <v>#DIV/0!</v>
      </c>
      <c r="Y99" s="38"/>
      <c r="Z99" s="81" t="e">
        <f t="shared" si="26"/>
        <v>#DIV/0!</v>
      </c>
      <c r="AA99" s="52"/>
    </row>
    <row r="100" spans="1:27" s="30" customFormat="1" ht="14.25" customHeight="1" x14ac:dyDescent="0.25">
      <c r="A100" s="46" t="s">
        <v>150</v>
      </c>
      <c r="B100" s="46" t="s">
        <v>164</v>
      </c>
      <c r="C100" s="65" t="s">
        <v>196</v>
      </c>
      <c r="D100" s="46" t="s">
        <v>159</v>
      </c>
      <c r="E100" s="113" t="s">
        <v>13</v>
      </c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95">
        <v>606020</v>
      </c>
      <c r="V100" s="95">
        <v>12770</v>
      </c>
      <c r="W100" s="95">
        <v>12768.89</v>
      </c>
      <c r="X100" s="94">
        <f t="shared" si="23"/>
        <v>99.991307752545026</v>
      </c>
      <c r="Y100" s="37">
        <v>1407</v>
      </c>
      <c r="Z100" s="81">
        <f t="shared" si="26"/>
        <v>907.52594171997157</v>
      </c>
      <c r="AA100" s="52"/>
    </row>
    <row r="101" spans="1:27" s="30" customFormat="1" ht="14.25" customHeight="1" x14ac:dyDescent="0.25">
      <c r="A101" s="46" t="s">
        <v>150</v>
      </c>
      <c r="B101" s="46" t="s">
        <v>164</v>
      </c>
      <c r="C101" s="65" t="s">
        <v>196</v>
      </c>
      <c r="D101" s="46" t="s">
        <v>605</v>
      </c>
      <c r="E101" s="113" t="s">
        <v>606</v>
      </c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95">
        <v>70710</v>
      </c>
      <c r="V101" s="95">
        <v>9663</v>
      </c>
      <c r="W101" s="95">
        <v>9662.49</v>
      </c>
      <c r="X101" s="94">
        <f t="shared" si="23"/>
        <v>99.994722135982613</v>
      </c>
      <c r="Y101" s="37">
        <v>225</v>
      </c>
      <c r="Z101" s="81">
        <f t="shared" si="26"/>
        <v>4294.4400000000005</v>
      </c>
      <c r="AA101" s="52"/>
    </row>
    <row r="102" spans="1:27" s="30" customFormat="1" ht="15" customHeight="1" x14ac:dyDescent="0.25">
      <c r="A102" s="46" t="s">
        <v>154</v>
      </c>
      <c r="B102" s="46" t="s">
        <v>142</v>
      </c>
      <c r="C102" s="65" t="s">
        <v>143</v>
      </c>
      <c r="D102" s="46" t="s">
        <v>144</v>
      </c>
      <c r="E102" s="139" t="s">
        <v>41</v>
      </c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98">
        <f>U103+U142</f>
        <v>17578688</v>
      </c>
      <c r="V102" s="98">
        <f>V103+V142</f>
        <v>0</v>
      </c>
      <c r="W102" s="98">
        <f>W103+W142</f>
        <v>0</v>
      </c>
      <c r="X102" s="94"/>
      <c r="Y102" s="48">
        <f>Y103+Y142</f>
        <v>2337</v>
      </c>
      <c r="Z102" s="81">
        <f t="shared" si="26"/>
        <v>0</v>
      </c>
      <c r="AA102" s="52"/>
    </row>
    <row r="103" spans="1:27" s="30" customFormat="1" ht="15" customHeight="1" x14ac:dyDescent="0.25">
      <c r="A103" s="46" t="s">
        <v>154</v>
      </c>
      <c r="B103" s="46" t="s">
        <v>179</v>
      </c>
      <c r="C103" s="65" t="s">
        <v>143</v>
      </c>
      <c r="D103" s="46" t="s">
        <v>144</v>
      </c>
      <c r="E103" s="113" t="s">
        <v>42</v>
      </c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99">
        <f>U104+U136</f>
        <v>10376688</v>
      </c>
      <c r="V103" s="100">
        <f>V104+V136</f>
        <v>0</v>
      </c>
      <c r="W103" s="100">
        <f>W104+W136</f>
        <v>0</v>
      </c>
      <c r="X103" s="94"/>
      <c r="Y103" s="50">
        <f>Y104+Y136</f>
        <v>0</v>
      </c>
      <c r="Z103" s="81"/>
      <c r="AA103" s="52"/>
    </row>
    <row r="104" spans="1:27" s="30" customFormat="1" ht="27.75" customHeight="1" x14ac:dyDescent="0.25">
      <c r="A104" s="46" t="s">
        <v>154</v>
      </c>
      <c r="B104" s="46" t="s">
        <v>179</v>
      </c>
      <c r="C104" s="65" t="s">
        <v>197</v>
      </c>
      <c r="D104" s="46" t="s">
        <v>144</v>
      </c>
      <c r="E104" s="114" t="s">
        <v>621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99">
        <f>U105</f>
        <v>10376688</v>
      </c>
      <c r="V104" s="100">
        <f t="shared" ref="V104" si="35">V105</f>
        <v>0</v>
      </c>
      <c r="W104" s="100">
        <f>W105</f>
        <v>0</v>
      </c>
      <c r="X104" s="94"/>
      <c r="Y104" s="50">
        <f>Y105</f>
        <v>0</v>
      </c>
      <c r="Z104" s="81"/>
      <c r="AA104" s="52"/>
    </row>
    <row r="105" spans="1:27" s="30" customFormat="1" ht="27.75" customHeight="1" x14ac:dyDescent="0.25">
      <c r="A105" s="46" t="s">
        <v>154</v>
      </c>
      <c r="B105" s="46" t="s">
        <v>179</v>
      </c>
      <c r="C105" s="65" t="s">
        <v>198</v>
      </c>
      <c r="D105" s="46" t="s">
        <v>144</v>
      </c>
      <c r="E105" s="139" t="s">
        <v>447</v>
      </c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98">
        <f>U106+U123+U133</f>
        <v>10376688</v>
      </c>
      <c r="V105" s="102">
        <f>V106+V123+V133</f>
        <v>0</v>
      </c>
      <c r="W105" s="102">
        <f>W106+W123+W133</f>
        <v>0</v>
      </c>
      <c r="X105" s="94"/>
      <c r="Y105" s="48">
        <f>Y106+Y123+Y133</f>
        <v>0</v>
      </c>
      <c r="Z105" s="81"/>
      <c r="AA105" s="52"/>
    </row>
    <row r="106" spans="1:27" s="30" customFormat="1" ht="27.75" customHeight="1" x14ac:dyDescent="0.25">
      <c r="A106" s="46" t="s">
        <v>154</v>
      </c>
      <c r="B106" s="46" t="s">
        <v>179</v>
      </c>
      <c r="C106" s="65" t="s">
        <v>199</v>
      </c>
      <c r="D106" s="46" t="s">
        <v>144</v>
      </c>
      <c r="E106" s="113" t="s">
        <v>44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99">
        <f>U109+U113+U107+U117+U120</f>
        <v>3337832</v>
      </c>
      <c r="V106" s="100">
        <f t="shared" ref="V106" si="36">V109+V113+V107+V117+V120</f>
        <v>0</v>
      </c>
      <c r="W106" s="100">
        <f>W109+W113+W107+W117+W120</f>
        <v>0</v>
      </c>
      <c r="X106" s="94"/>
      <c r="Y106" s="50">
        <f>Y107+Y109+Y113+Y115+Y117+Y120</f>
        <v>0</v>
      </c>
      <c r="Z106" s="81"/>
      <c r="AA106" s="52"/>
    </row>
    <row r="107" spans="1:27" s="30" customFormat="1" ht="24.75" hidden="1" customHeight="1" x14ac:dyDescent="0.25">
      <c r="A107" s="46" t="s">
        <v>154</v>
      </c>
      <c r="B107" s="46" t="s">
        <v>179</v>
      </c>
      <c r="C107" s="65" t="s">
        <v>390</v>
      </c>
      <c r="D107" s="46" t="s">
        <v>144</v>
      </c>
      <c r="E107" s="147" t="s">
        <v>391</v>
      </c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00">
        <f>U108</f>
        <v>0</v>
      </c>
      <c r="V107" s="100">
        <f t="shared" ref="V107:W107" si="37">V108</f>
        <v>0</v>
      </c>
      <c r="W107" s="100">
        <f t="shared" si="37"/>
        <v>0</v>
      </c>
      <c r="X107" s="94"/>
      <c r="Y107" s="50">
        <f>Y108</f>
        <v>0</v>
      </c>
      <c r="Z107" s="81"/>
      <c r="AA107" s="52"/>
    </row>
    <row r="108" spans="1:27" s="30" customFormat="1" ht="15" hidden="1" customHeight="1" x14ac:dyDescent="0.25">
      <c r="A108" s="46" t="s">
        <v>154</v>
      </c>
      <c r="B108" s="46" t="s">
        <v>179</v>
      </c>
      <c r="C108" s="65" t="s">
        <v>390</v>
      </c>
      <c r="D108" s="46" t="s">
        <v>159</v>
      </c>
      <c r="E108" s="147" t="s">
        <v>46</v>
      </c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01">
        <v>0</v>
      </c>
      <c r="V108" s="101">
        <v>0</v>
      </c>
      <c r="W108" s="101">
        <v>0</v>
      </c>
      <c r="X108" s="94"/>
      <c r="Y108" s="38">
        <v>0</v>
      </c>
      <c r="Z108" s="81"/>
      <c r="AA108" s="52"/>
    </row>
    <row r="109" spans="1:27" s="30" customFormat="1" ht="16.5" hidden="1" customHeight="1" x14ac:dyDescent="0.25">
      <c r="A109" s="46" t="s">
        <v>154</v>
      </c>
      <c r="B109" s="46" t="s">
        <v>179</v>
      </c>
      <c r="C109" s="65" t="s">
        <v>200</v>
      </c>
      <c r="D109" s="46" t="s">
        <v>144</v>
      </c>
      <c r="E109" s="113" t="s">
        <v>45</v>
      </c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99">
        <f>U110+U111+U112</f>
        <v>0</v>
      </c>
      <c r="V109" s="99">
        <f t="shared" ref="V109:W109" si="38">V110+V111+V112</f>
        <v>0</v>
      </c>
      <c r="W109" s="99">
        <f t="shared" si="38"/>
        <v>0</v>
      </c>
      <c r="X109" s="94"/>
      <c r="Y109" s="50">
        <f>Y110+Y111+Y112</f>
        <v>0</v>
      </c>
      <c r="Z109" s="81"/>
      <c r="AA109" s="52"/>
    </row>
    <row r="110" spans="1:27" s="30" customFormat="1" ht="27" hidden="1" customHeight="1" x14ac:dyDescent="0.25">
      <c r="A110" s="46" t="s">
        <v>154</v>
      </c>
      <c r="B110" s="46" t="s">
        <v>179</v>
      </c>
      <c r="C110" s="65" t="s">
        <v>200</v>
      </c>
      <c r="D110" s="46" t="s">
        <v>201</v>
      </c>
      <c r="E110" s="113" t="s">
        <v>46</v>
      </c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01">
        <v>0</v>
      </c>
      <c r="V110" s="101">
        <v>0</v>
      </c>
      <c r="W110" s="101">
        <v>0</v>
      </c>
      <c r="X110" s="94"/>
      <c r="Y110" s="38">
        <v>0</v>
      </c>
      <c r="Z110" s="81"/>
      <c r="AA110" s="52"/>
    </row>
    <row r="111" spans="1:27" s="30" customFormat="1" ht="14.25" hidden="1" customHeight="1" x14ac:dyDescent="0.25">
      <c r="A111" s="46" t="s">
        <v>154</v>
      </c>
      <c r="B111" s="46" t="s">
        <v>179</v>
      </c>
      <c r="C111" s="65" t="s">
        <v>200</v>
      </c>
      <c r="D111" s="46" t="s">
        <v>159</v>
      </c>
      <c r="E111" s="113" t="s">
        <v>410</v>
      </c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95"/>
      <c r="V111" s="101"/>
      <c r="W111" s="101"/>
      <c r="X111" s="94"/>
      <c r="Y111" s="38"/>
      <c r="Z111" s="81"/>
      <c r="AA111" s="52"/>
    </row>
    <row r="112" spans="1:27" s="30" customFormat="1" ht="14.25" hidden="1" customHeight="1" x14ac:dyDescent="0.25">
      <c r="A112" s="46" t="s">
        <v>154</v>
      </c>
      <c r="B112" s="46" t="s">
        <v>179</v>
      </c>
      <c r="C112" s="65" t="s">
        <v>200</v>
      </c>
      <c r="D112" s="46" t="s">
        <v>239</v>
      </c>
      <c r="E112" s="113" t="s">
        <v>511</v>
      </c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95"/>
      <c r="V112" s="95"/>
      <c r="W112" s="95"/>
      <c r="X112" s="94"/>
      <c r="Y112" s="38"/>
      <c r="Z112" s="81"/>
      <c r="AA112" s="52"/>
    </row>
    <row r="113" spans="1:27" s="30" customFormat="1" ht="15" customHeight="1" x14ac:dyDescent="0.25">
      <c r="A113" s="46" t="s">
        <v>154</v>
      </c>
      <c r="B113" s="46" t="s">
        <v>179</v>
      </c>
      <c r="C113" s="65" t="s">
        <v>202</v>
      </c>
      <c r="D113" s="46" t="s">
        <v>144</v>
      </c>
      <c r="E113" s="113" t="s">
        <v>47</v>
      </c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99">
        <f>U114</f>
        <v>3337832</v>
      </c>
      <c r="V113" s="100">
        <f t="shared" ref="V113:Y113" si="39">V114</f>
        <v>0</v>
      </c>
      <c r="W113" s="100">
        <f t="shared" si="39"/>
        <v>0</v>
      </c>
      <c r="X113" s="94"/>
      <c r="Y113" s="50">
        <f t="shared" si="39"/>
        <v>0</v>
      </c>
      <c r="Z113" s="81"/>
      <c r="AA113" s="52"/>
    </row>
    <row r="114" spans="1:27" s="30" customFormat="1" ht="15" customHeight="1" x14ac:dyDescent="0.25">
      <c r="A114" s="46" t="s">
        <v>154</v>
      </c>
      <c r="B114" s="46" t="s">
        <v>179</v>
      </c>
      <c r="C114" s="65" t="s">
        <v>202</v>
      </c>
      <c r="D114" s="46" t="s">
        <v>159</v>
      </c>
      <c r="E114" s="113" t="s">
        <v>13</v>
      </c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95">
        <v>3337832</v>
      </c>
      <c r="V114" s="101"/>
      <c r="W114" s="101"/>
      <c r="X114" s="94"/>
      <c r="Y114" s="38"/>
      <c r="Z114" s="81"/>
      <c r="AA114" s="52"/>
    </row>
    <row r="115" spans="1:27" s="30" customFormat="1" ht="15" hidden="1" customHeight="1" x14ac:dyDescent="0.25">
      <c r="A115" s="46" t="s">
        <v>154</v>
      </c>
      <c r="B115" s="46" t="s">
        <v>179</v>
      </c>
      <c r="C115" s="65" t="s">
        <v>501</v>
      </c>
      <c r="D115" s="46" t="s">
        <v>144</v>
      </c>
      <c r="E115" s="113" t="s">
        <v>502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95"/>
      <c r="V115" s="95"/>
      <c r="W115" s="95"/>
      <c r="X115" s="94"/>
      <c r="Y115" s="50">
        <f>Y116</f>
        <v>0</v>
      </c>
      <c r="Z115" s="81"/>
      <c r="AA115" s="52"/>
    </row>
    <row r="116" spans="1:27" s="30" customFormat="1" ht="15" hidden="1" customHeight="1" x14ac:dyDescent="0.25">
      <c r="A116" s="46" t="s">
        <v>154</v>
      </c>
      <c r="B116" s="46" t="s">
        <v>179</v>
      </c>
      <c r="C116" s="65" t="s">
        <v>501</v>
      </c>
      <c r="D116" s="46" t="s">
        <v>159</v>
      </c>
      <c r="E116" s="113" t="s">
        <v>13</v>
      </c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95"/>
      <c r="V116" s="95"/>
      <c r="W116" s="95"/>
      <c r="X116" s="94"/>
      <c r="Y116" s="38"/>
      <c r="Z116" s="81"/>
      <c r="AA116" s="52"/>
    </row>
    <row r="117" spans="1:27" s="30" customFormat="1" ht="27.75" hidden="1" customHeight="1" x14ac:dyDescent="0.25">
      <c r="A117" s="46" t="s">
        <v>154</v>
      </c>
      <c r="B117" s="46" t="s">
        <v>179</v>
      </c>
      <c r="C117" s="65" t="s">
        <v>465</v>
      </c>
      <c r="D117" s="46" t="s">
        <v>144</v>
      </c>
      <c r="E117" s="113" t="s">
        <v>466</v>
      </c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00">
        <f>U118+U119</f>
        <v>0</v>
      </c>
      <c r="V117" s="100">
        <f t="shared" ref="V117:W117" si="40">V118+V119</f>
        <v>0</v>
      </c>
      <c r="W117" s="100">
        <f t="shared" si="40"/>
        <v>0</v>
      </c>
      <c r="X117" s="94"/>
      <c r="Y117" s="50">
        <f>Y118</f>
        <v>0</v>
      </c>
      <c r="Z117" s="81"/>
      <c r="AA117" s="52"/>
    </row>
    <row r="118" spans="1:27" s="30" customFormat="1" ht="19.5" hidden="1" customHeight="1" x14ac:dyDescent="0.25">
      <c r="A118" s="46" t="s">
        <v>154</v>
      </c>
      <c r="B118" s="46" t="s">
        <v>179</v>
      </c>
      <c r="C118" s="65" t="s">
        <v>465</v>
      </c>
      <c r="D118" s="46" t="s">
        <v>159</v>
      </c>
      <c r="E118" s="113" t="s">
        <v>13</v>
      </c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01"/>
      <c r="V118" s="101"/>
      <c r="W118" s="101"/>
      <c r="X118" s="94"/>
      <c r="Y118" s="38"/>
      <c r="Z118" s="81"/>
      <c r="AA118" s="52"/>
    </row>
    <row r="119" spans="1:27" s="30" customFormat="1" ht="26.25" hidden="1" customHeight="1" x14ac:dyDescent="0.25">
      <c r="A119" s="46" t="s">
        <v>154</v>
      </c>
      <c r="B119" s="46" t="s">
        <v>179</v>
      </c>
      <c r="C119" s="65" t="s">
        <v>465</v>
      </c>
      <c r="D119" s="46" t="s">
        <v>239</v>
      </c>
      <c r="E119" s="113" t="s">
        <v>72</v>
      </c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01"/>
      <c r="V119" s="101"/>
      <c r="W119" s="101"/>
      <c r="X119" s="94"/>
      <c r="Y119" s="38"/>
      <c r="Z119" s="81"/>
      <c r="AA119" s="52"/>
    </row>
    <row r="120" spans="1:27" s="30" customFormat="1" ht="27" hidden="1" customHeight="1" x14ac:dyDescent="0.25">
      <c r="A120" s="46" t="s">
        <v>154</v>
      </c>
      <c r="B120" s="46" t="s">
        <v>179</v>
      </c>
      <c r="C120" s="65" t="s">
        <v>448</v>
      </c>
      <c r="D120" s="46" t="s">
        <v>144</v>
      </c>
      <c r="E120" s="113" t="s">
        <v>401</v>
      </c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00">
        <f>U121+U122</f>
        <v>0</v>
      </c>
      <c r="V120" s="100">
        <f t="shared" ref="V120:W120" si="41">V121+V122</f>
        <v>0</v>
      </c>
      <c r="W120" s="100">
        <f t="shared" si="41"/>
        <v>0</v>
      </c>
      <c r="X120" s="94"/>
      <c r="Y120" s="50">
        <f>Y121</f>
        <v>0</v>
      </c>
      <c r="Z120" s="81"/>
      <c r="AA120" s="52"/>
    </row>
    <row r="121" spans="1:27" s="30" customFormat="1" ht="18" hidden="1" customHeight="1" x14ac:dyDescent="0.25">
      <c r="A121" s="46" t="s">
        <v>154</v>
      </c>
      <c r="B121" s="46" t="s">
        <v>179</v>
      </c>
      <c r="C121" s="65" t="s">
        <v>448</v>
      </c>
      <c r="D121" s="46" t="s">
        <v>159</v>
      </c>
      <c r="E121" s="113" t="s">
        <v>13</v>
      </c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01"/>
      <c r="V121" s="101"/>
      <c r="W121" s="101"/>
      <c r="X121" s="94"/>
      <c r="Y121" s="38"/>
      <c r="Z121" s="81"/>
      <c r="AA121" s="52"/>
    </row>
    <row r="122" spans="1:27" s="30" customFormat="1" ht="27.75" hidden="1" customHeight="1" x14ac:dyDescent="0.25">
      <c r="A122" s="46" t="s">
        <v>154</v>
      </c>
      <c r="B122" s="46" t="s">
        <v>179</v>
      </c>
      <c r="C122" s="65" t="s">
        <v>448</v>
      </c>
      <c r="D122" s="46" t="s">
        <v>239</v>
      </c>
      <c r="E122" s="113" t="s">
        <v>72</v>
      </c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01"/>
      <c r="V122" s="101"/>
      <c r="W122" s="101"/>
      <c r="X122" s="94"/>
      <c r="Y122" s="38"/>
      <c r="Z122" s="81"/>
      <c r="AA122" s="52"/>
    </row>
    <row r="123" spans="1:27" s="30" customFormat="1" ht="27" customHeight="1" x14ac:dyDescent="0.25">
      <c r="A123" s="46" t="s">
        <v>154</v>
      </c>
      <c r="B123" s="46" t="s">
        <v>179</v>
      </c>
      <c r="C123" s="65" t="s">
        <v>423</v>
      </c>
      <c r="D123" s="46" t="s">
        <v>144</v>
      </c>
      <c r="E123" s="113" t="s">
        <v>424</v>
      </c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00">
        <f>U124+U127+U129+U131</f>
        <v>100000</v>
      </c>
      <c r="V123" s="100">
        <f t="shared" ref="V123:Y123" si="42">V124+V127+V129+V131</f>
        <v>0</v>
      </c>
      <c r="W123" s="100">
        <f t="shared" si="42"/>
        <v>0</v>
      </c>
      <c r="X123" s="94"/>
      <c r="Y123" s="50">
        <f t="shared" si="42"/>
        <v>0</v>
      </c>
      <c r="Z123" s="81"/>
      <c r="AA123" s="52"/>
    </row>
    <row r="124" spans="1:27" s="30" customFormat="1" ht="37.5" hidden="1" customHeight="1" x14ac:dyDescent="0.25">
      <c r="A124" s="46" t="s">
        <v>154</v>
      </c>
      <c r="B124" s="46" t="s">
        <v>179</v>
      </c>
      <c r="C124" s="65" t="s">
        <v>425</v>
      </c>
      <c r="D124" s="46" t="s">
        <v>144</v>
      </c>
      <c r="E124" s="113" t="s">
        <v>455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00">
        <f>U125+U126</f>
        <v>0</v>
      </c>
      <c r="V124" s="100">
        <f t="shared" ref="V124:W124" si="43">V125+V126</f>
        <v>0</v>
      </c>
      <c r="W124" s="100">
        <f t="shared" si="43"/>
        <v>0</v>
      </c>
      <c r="X124" s="94"/>
      <c r="Y124" s="50">
        <f>Y125+Y126</f>
        <v>0</v>
      </c>
      <c r="Z124" s="81"/>
      <c r="AA124" s="52"/>
    </row>
    <row r="125" spans="1:27" s="30" customFormat="1" ht="15.75" hidden="1" customHeight="1" x14ac:dyDescent="0.25">
      <c r="A125" s="46" t="s">
        <v>154</v>
      </c>
      <c r="B125" s="46" t="s">
        <v>179</v>
      </c>
      <c r="C125" s="65" t="s">
        <v>425</v>
      </c>
      <c r="D125" s="46" t="s">
        <v>201</v>
      </c>
      <c r="E125" s="113" t="s">
        <v>46</v>
      </c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01"/>
      <c r="V125" s="101"/>
      <c r="W125" s="101"/>
      <c r="X125" s="94"/>
      <c r="Y125" s="38"/>
      <c r="Z125" s="81"/>
      <c r="AA125" s="52"/>
    </row>
    <row r="126" spans="1:27" s="30" customFormat="1" ht="17.25" hidden="1" customHeight="1" x14ac:dyDescent="0.25">
      <c r="A126" s="46" t="s">
        <v>154</v>
      </c>
      <c r="B126" s="46" t="s">
        <v>179</v>
      </c>
      <c r="C126" s="65" t="s">
        <v>425</v>
      </c>
      <c r="D126" s="46" t="s">
        <v>159</v>
      </c>
      <c r="E126" s="113" t="s">
        <v>13</v>
      </c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01"/>
      <c r="V126" s="101"/>
      <c r="W126" s="101"/>
      <c r="X126" s="94"/>
      <c r="Y126" s="38"/>
      <c r="Z126" s="81"/>
      <c r="AA126" s="52"/>
    </row>
    <row r="127" spans="1:27" s="30" customFormat="1" ht="18" customHeight="1" x14ac:dyDescent="0.25">
      <c r="A127" s="46" t="s">
        <v>154</v>
      </c>
      <c r="B127" s="46" t="s">
        <v>179</v>
      </c>
      <c r="C127" s="65" t="s">
        <v>565</v>
      </c>
      <c r="D127" s="46" t="s">
        <v>144</v>
      </c>
      <c r="E127" s="113" t="s">
        <v>493</v>
      </c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00">
        <f>U128</f>
        <v>100000</v>
      </c>
      <c r="V127" s="100">
        <f t="shared" ref="V127:W127" si="44">V128</f>
        <v>0</v>
      </c>
      <c r="W127" s="100">
        <f t="shared" si="44"/>
        <v>0</v>
      </c>
      <c r="X127" s="94"/>
      <c r="Y127" s="50">
        <f>Y128</f>
        <v>0</v>
      </c>
      <c r="Z127" s="81"/>
      <c r="AA127" s="52"/>
    </row>
    <row r="128" spans="1:27" s="30" customFormat="1" ht="17.25" customHeight="1" x14ac:dyDescent="0.25">
      <c r="A128" s="46" t="s">
        <v>154</v>
      </c>
      <c r="B128" s="46" t="s">
        <v>179</v>
      </c>
      <c r="C128" s="65" t="s">
        <v>565</v>
      </c>
      <c r="D128" s="46" t="s">
        <v>159</v>
      </c>
      <c r="E128" s="113" t="s">
        <v>13</v>
      </c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01">
        <v>100000</v>
      </c>
      <c r="V128" s="101"/>
      <c r="W128" s="101"/>
      <c r="X128" s="94"/>
      <c r="Y128" s="38"/>
      <c r="Z128" s="81"/>
      <c r="AA128" s="52"/>
    </row>
    <row r="129" spans="1:27" s="30" customFormat="1" ht="15" hidden="1" customHeight="1" x14ac:dyDescent="0.25">
      <c r="A129" s="46" t="s">
        <v>154</v>
      </c>
      <c r="B129" s="46" t="s">
        <v>179</v>
      </c>
      <c r="C129" s="65" t="s">
        <v>480</v>
      </c>
      <c r="D129" s="46" t="s">
        <v>144</v>
      </c>
      <c r="E129" s="113" t="s">
        <v>493</v>
      </c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00">
        <f>U130</f>
        <v>0</v>
      </c>
      <c r="V129" s="100">
        <f t="shared" ref="V129:W131" si="45">V130</f>
        <v>0</v>
      </c>
      <c r="W129" s="100">
        <f t="shared" si="45"/>
        <v>0</v>
      </c>
      <c r="X129" s="94" t="e">
        <f t="shared" si="23"/>
        <v>#DIV/0!</v>
      </c>
      <c r="Y129" s="50">
        <f>Y130</f>
        <v>0</v>
      </c>
      <c r="Z129" s="81"/>
      <c r="AA129" s="52"/>
    </row>
    <row r="130" spans="1:27" s="30" customFormat="1" ht="15" hidden="1" customHeight="1" x14ac:dyDescent="0.25">
      <c r="A130" s="46" t="s">
        <v>154</v>
      </c>
      <c r="B130" s="46" t="s">
        <v>179</v>
      </c>
      <c r="C130" s="65" t="s">
        <v>480</v>
      </c>
      <c r="D130" s="46" t="s">
        <v>159</v>
      </c>
      <c r="E130" s="113" t="s">
        <v>13</v>
      </c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01"/>
      <c r="V130" s="101"/>
      <c r="W130" s="101"/>
      <c r="X130" s="94" t="e">
        <f t="shared" si="23"/>
        <v>#DIV/0!</v>
      </c>
      <c r="Y130" s="38"/>
      <c r="Z130" s="81"/>
      <c r="AA130" s="52"/>
    </row>
    <row r="131" spans="1:27" s="30" customFormat="1" ht="15" hidden="1" customHeight="1" x14ac:dyDescent="0.25">
      <c r="A131" s="46" t="s">
        <v>154</v>
      </c>
      <c r="B131" s="46" t="s">
        <v>179</v>
      </c>
      <c r="C131" s="65" t="s">
        <v>480</v>
      </c>
      <c r="D131" s="46" t="s">
        <v>144</v>
      </c>
      <c r="E131" s="113" t="s">
        <v>76</v>
      </c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00">
        <f>U132</f>
        <v>0</v>
      </c>
      <c r="V131" s="100">
        <f t="shared" si="45"/>
        <v>0</v>
      </c>
      <c r="W131" s="100">
        <f t="shared" si="45"/>
        <v>0</v>
      </c>
      <c r="X131" s="94" t="e">
        <f t="shared" si="23"/>
        <v>#DIV/0!</v>
      </c>
      <c r="Y131" s="50">
        <f>Y132</f>
        <v>0</v>
      </c>
      <c r="Z131" s="81"/>
      <c r="AA131" s="52"/>
    </row>
    <row r="132" spans="1:27" s="30" customFormat="1" ht="15" hidden="1" customHeight="1" x14ac:dyDescent="0.25">
      <c r="A132" s="46" t="s">
        <v>154</v>
      </c>
      <c r="B132" s="46" t="s">
        <v>179</v>
      </c>
      <c r="C132" s="65" t="s">
        <v>480</v>
      </c>
      <c r="D132" s="46" t="s">
        <v>159</v>
      </c>
      <c r="E132" s="113" t="s">
        <v>13</v>
      </c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01"/>
      <c r="V132" s="101">
        <v>0</v>
      </c>
      <c r="W132" s="101">
        <v>0</v>
      </c>
      <c r="X132" s="94" t="e">
        <f t="shared" si="23"/>
        <v>#DIV/0!</v>
      </c>
      <c r="Y132" s="38"/>
      <c r="Z132" s="81"/>
      <c r="AA132" s="52"/>
    </row>
    <row r="133" spans="1:27" s="30" customFormat="1" ht="26.25" customHeight="1" x14ac:dyDescent="0.25">
      <c r="A133" s="46" t="s">
        <v>154</v>
      </c>
      <c r="B133" s="46" t="s">
        <v>179</v>
      </c>
      <c r="C133" s="65" t="s">
        <v>203</v>
      </c>
      <c r="D133" s="46" t="s">
        <v>144</v>
      </c>
      <c r="E133" s="113" t="s">
        <v>48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03">
        <f>U134</f>
        <v>6938856</v>
      </c>
      <c r="V133" s="100">
        <f>V134</f>
        <v>0</v>
      </c>
      <c r="W133" s="100">
        <f>W134</f>
        <v>0</v>
      </c>
      <c r="X133" s="94"/>
      <c r="Y133" s="50">
        <f t="shared" ref="W133:Y134" si="46">Y134</f>
        <v>0</v>
      </c>
      <c r="Z133" s="81"/>
      <c r="AA133" s="52"/>
    </row>
    <row r="134" spans="1:27" s="30" customFormat="1" ht="15" customHeight="1" x14ac:dyDescent="0.25">
      <c r="A134" s="46" t="s">
        <v>154</v>
      </c>
      <c r="B134" s="46" t="s">
        <v>179</v>
      </c>
      <c r="C134" s="65" t="s">
        <v>204</v>
      </c>
      <c r="D134" s="46" t="s">
        <v>144</v>
      </c>
      <c r="E134" s="113" t="s">
        <v>49</v>
      </c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03">
        <f>U135</f>
        <v>6938856</v>
      </c>
      <c r="V134" s="100">
        <f>V135</f>
        <v>0</v>
      </c>
      <c r="W134" s="100">
        <f t="shared" si="46"/>
        <v>0</v>
      </c>
      <c r="X134" s="94"/>
      <c r="Y134" s="50">
        <f t="shared" si="46"/>
        <v>0</v>
      </c>
      <c r="Z134" s="81"/>
      <c r="AA134" s="52"/>
    </row>
    <row r="135" spans="1:27" s="30" customFormat="1" ht="15" customHeight="1" x14ac:dyDescent="0.25">
      <c r="A135" s="46" t="s">
        <v>154</v>
      </c>
      <c r="B135" s="46" t="s">
        <v>179</v>
      </c>
      <c r="C135" s="65" t="s">
        <v>204</v>
      </c>
      <c r="D135" s="46" t="s">
        <v>159</v>
      </c>
      <c r="E135" s="113" t="s">
        <v>13</v>
      </c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04">
        <v>6938856</v>
      </c>
      <c r="V135" s="101"/>
      <c r="W135" s="101"/>
      <c r="X135" s="94"/>
      <c r="Y135" s="38"/>
      <c r="Z135" s="81"/>
      <c r="AA135" s="52"/>
    </row>
    <row r="136" spans="1:27" s="30" customFormat="1" ht="15.75" hidden="1" customHeight="1" x14ac:dyDescent="0.25">
      <c r="A136" s="46" t="s">
        <v>154</v>
      </c>
      <c r="B136" s="46" t="s">
        <v>179</v>
      </c>
      <c r="C136" s="65" t="s">
        <v>161</v>
      </c>
      <c r="D136" s="46" t="s">
        <v>144</v>
      </c>
      <c r="E136" s="114" t="s">
        <v>15</v>
      </c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00">
        <f>U137</f>
        <v>0</v>
      </c>
      <c r="V136" s="100">
        <f>V137</f>
        <v>0</v>
      </c>
      <c r="W136" s="100">
        <f>W137</f>
        <v>0</v>
      </c>
      <c r="X136" s="94"/>
      <c r="Y136" s="50">
        <f>Y137</f>
        <v>0</v>
      </c>
      <c r="Z136" s="81" t="e">
        <f t="shared" ref="Z135:Z198" si="47">W136/Y136*100</f>
        <v>#DIV/0!</v>
      </c>
      <c r="AA136" s="52"/>
    </row>
    <row r="137" spans="1:27" s="30" customFormat="1" ht="15" hidden="1" customHeight="1" x14ac:dyDescent="0.25">
      <c r="A137" s="46" t="s">
        <v>154</v>
      </c>
      <c r="B137" s="46" t="s">
        <v>179</v>
      </c>
      <c r="C137" s="65" t="s">
        <v>176</v>
      </c>
      <c r="D137" s="46" t="s">
        <v>144</v>
      </c>
      <c r="E137" s="139" t="s">
        <v>25</v>
      </c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02">
        <f>U138</f>
        <v>0</v>
      </c>
      <c r="V137" s="102">
        <f t="shared" ref="V137:W137" si="48">V138</f>
        <v>0</v>
      </c>
      <c r="W137" s="102">
        <f t="shared" si="48"/>
        <v>0</v>
      </c>
      <c r="X137" s="94"/>
      <c r="Y137" s="48">
        <f>Y138</f>
        <v>0</v>
      </c>
      <c r="Z137" s="81" t="e">
        <f t="shared" si="47"/>
        <v>#DIV/0!</v>
      </c>
      <c r="AA137" s="52"/>
    </row>
    <row r="138" spans="1:27" s="30" customFormat="1" ht="14.25" hidden="1" customHeight="1" x14ac:dyDescent="0.25">
      <c r="A138" s="46" t="s">
        <v>154</v>
      </c>
      <c r="B138" s="46" t="s">
        <v>179</v>
      </c>
      <c r="C138" s="65" t="s">
        <v>177</v>
      </c>
      <c r="D138" s="46" t="s">
        <v>144</v>
      </c>
      <c r="E138" s="113" t="s">
        <v>26</v>
      </c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00">
        <f>SUM(U139:U141)</f>
        <v>0</v>
      </c>
      <c r="V138" s="100">
        <f t="shared" ref="V138:W138" si="49">SUM(V139:V141)</f>
        <v>0</v>
      </c>
      <c r="W138" s="100">
        <f t="shared" si="49"/>
        <v>0</v>
      </c>
      <c r="X138" s="94"/>
      <c r="Y138" s="50">
        <f>Y139+Y140+Y141</f>
        <v>0</v>
      </c>
      <c r="Z138" s="81" t="e">
        <f t="shared" si="47"/>
        <v>#DIV/0!</v>
      </c>
      <c r="AA138" s="52"/>
    </row>
    <row r="139" spans="1:27" s="30" customFormat="1" ht="15" hidden="1" customHeight="1" x14ac:dyDescent="0.25">
      <c r="A139" s="46" t="s">
        <v>154</v>
      </c>
      <c r="B139" s="46" t="s">
        <v>179</v>
      </c>
      <c r="C139" s="65" t="s">
        <v>177</v>
      </c>
      <c r="D139" s="46" t="s">
        <v>159</v>
      </c>
      <c r="E139" s="113" t="s">
        <v>13</v>
      </c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04"/>
      <c r="V139" s="101"/>
      <c r="W139" s="101"/>
      <c r="X139" s="94"/>
      <c r="Y139" s="38"/>
      <c r="Z139" s="81" t="e">
        <f t="shared" si="47"/>
        <v>#DIV/0!</v>
      </c>
      <c r="AA139" s="52"/>
    </row>
    <row r="140" spans="1:27" s="30" customFormat="1" ht="25.5" hidden="1" customHeight="1" x14ac:dyDescent="0.25">
      <c r="A140" s="46" t="s">
        <v>154</v>
      </c>
      <c r="B140" s="46" t="s">
        <v>179</v>
      </c>
      <c r="C140" s="65" t="s">
        <v>177</v>
      </c>
      <c r="D140" s="46" t="s">
        <v>178</v>
      </c>
      <c r="E140" s="113" t="s">
        <v>547</v>
      </c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95"/>
      <c r="V140" s="95"/>
      <c r="W140" s="95"/>
      <c r="X140" s="94"/>
      <c r="Y140" s="38"/>
      <c r="Z140" s="81" t="e">
        <f t="shared" si="47"/>
        <v>#DIV/0!</v>
      </c>
      <c r="AA140" s="52"/>
    </row>
    <row r="141" spans="1:27" s="30" customFormat="1" ht="25.5" hidden="1" customHeight="1" x14ac:dyDescent="0.25">
      <c r="A141" s="75" t="s">
        <v>154</v>
      </c>
      <c r="B141" s="75" t="s">
        <v>179</v>
      </c>
      <c r="C141" s="65" t="s">
        <v>177</v>
      </c>
      <c r="D141" s="75" t="s">
        <v>153</v>
      </c>
      <c r="E141" s="120" t="s">
        <v>9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2"/>
      <c r="U141" s="95"/>
      <c r="V141" s="95"/>
      <c r="W141" s="95"/>
      <c r="X141" s="94"/>
      <c r="Y141" s="38"/>
      <c r="Z141" s="81" t="e">
        <f t="shared" si="47"/>
        <v>#DIV/0!</v>
      </c>
      <c r="AA141" s="52"/>
    </row>
    <row r="142" spans="1:27" s="30" customFormat="1" ht="15" customHeight="1" x14ac:dyDescent="0.25">
      <c r="A142" s="46" t="s">
        <v>154</v>
      </c>
      <c r="B142" s="46" t="s">
        <v>205</v>
      </c>
      <c r="C142" s="65" t="s">
        <v>143</v>
      </c>
      <c r="D142" s="46" t="s">
        <v>144</v>
      </c>
      <c r="E142" s="113" t="s">
        <v>50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99">
        <f>U143+U155+U164+U177</f>
        <v>7202000</v>
      </c>
      <c r="V142" s="99">
        <f t="shared" ref="V142:W142" si="50">V143+V155+V164+V177</f>
        <v>0</v>
      </c>
      <c r="W142" s="99">
        <f t="shared" si="50"/>
        <v>0</v>
      </c>
      <c r="X142" s="94"/>
      <c r="Y142" s="50">
        <f>Y143+Y155+Y164+Y177</f>
        <v>2337</v>
      </c>
      <c r="Z142" s="81">
        <f t="shared" si="47"/>
        <v>0</v>
      </c>
      <c r="AA142" s="52"/>
    </row>
    <row r="143" spans="1:27" s="30" customFormat="1" ht="27" customHeight="1" x14ac:dyDescent="0.25">
      <c r="A143" s="46" t="s">
        <v>154</v>
      </c>
      <c r="B143" s="46" t="s">
        <v>205</v>
      </c>
      <c r="C143" s="65" t="s">
        <v>206</v>
      </c>
      <c r="D143" s="46" t="s">
        <v>144</v>
      </c>
      <c r="E143" s="114" t="s">
        <v>622</v>
      </c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99">
        <f>U144</f>
        <v>6702000</v>
      </c>
      <c r="V143" s="100">
        <f>V144</f>
        <v>0</v>
      </c>
      <c r="W143" s="100">
        <f t="shared" ref="W143" si="51">W144</f>
        <v>0</v>
      </c>
      <c r="X143" s="94"/>
      <c r="Y143" s="50">
        <f>Y144</f>
        <v>0</v>
      </c>
      <c r="Z143" s="81"/>
      <c r="AA143" s="52"/>
    </row>
    <row r="144" spans="1:27" s="30" customFormat="1" ht="15" customHeight="1" x14ac:dyDescent="0.25">
      <c r="A144" s="46" t="s">
        <v>154</v>
      </c>
      <c r="B144" s="46" t="s">
        <v>205</v>
      </c>
      <c r="C144" s="65" t="s">
        <v>207</v>
      </c>
      <c r="D144" s="46" t="s">
        <v>144</v>
      </c>
      <c r="E144" s="139" t="s">
        <v>449</v>
      </c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98">
        <f>U145+U150</f>
        <v>6702000</v>
      </c>
      <c r="V144" s="102">
        <f>V145+V150</f>
        <v>0</v>
      </c>
      <c r="W144" s="102">
        <f>W145+W150</f>
        <v>0</v>
      </c>
      <c r="X144" s="94"/>
      <c r="Y144" s="48">
        <f>Y145+Y150</f>
        <v>0</v>
      </c>
      <c r="Z144" s="81"/>
      <c r="AA144" s="52"/>
    </row>
    <row r="145" spans="1:27" s="30" customFormat="1" ht="27" customHeight="1" x14ac:dyDescent="0.25">
      <c r="A145" s="46" t="s">
        <v>154</v>
      </c>
      <c r="B145" s="46" t="s">
        <v>205</v>
      </c>
      <c r="C145" s="65" t="s">
        <v>208</v>
      </c>
      <c r="D145" s="46" t="s">
        <v>144</v>
      </c>
      <c r="E145" s="113" t="s">
        <v>51</v>
      </c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99">
        <f>U146+U148</f>
        <v>1900000</v>
      </c>
      <c r="V145" s="100">
        <f>V146+V148</f>
        <v>0</v>
      </c>
      <c r="W145" s="100">
        <f t="shared" ref="W145:Y145" si="52">W146+W148</f>
        <v>0</v>
      </c>
      <c r="X145" s="94"/>
      <c r="Y145" s="50">
        <f t="shared" si="52"/>
        <v>0</v>
      </c>
      <c r="Z145" s="81"/>
      <c r="AA145" s="52"/>
    </row>
    <row r="146" spans="1:27" s="30" customFormat="1" ht="16.5" customHeight="1" x14ac:dyDescent="0.25">
      <c r="A146" s="46" t="s">
        <v>154</v>
      </c>
      <c r="B146" s="46" t="s">
        <v>205</v>
      </c>
      <c r="C146" s="65" t="s">
        <v>209</v>
      </c>
      <c r="D146" s="46" t="s">
        <v>144</v>
      </c>
      <c r="E146" s="113" t="s">
        <v>52</v>
      </c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99">
        <f>U147</f>
        <v>1900000</v>
      </c>
      <c r="V146" s="100">
        <f t="shared" ref="V146:Y146" si="53">V147</f>
        <v>0</v>
      </c>
      <c r="W146" s="100">
        <f t="shared" si="53"/>
        <v>0</v>
      </c>
      <c r="X146" s="94"/>
      <c r="Y146" s="50">
        <f t="shared" si="53"/>
        <v>0</v>
      </c>
      <c r="Z146" s="81"/>
      <c r="AA146" s="52"/>
    </row>
    <row r="147" spans="1:27" s="30" customFormat="1" ht="16.5" customHeight="1" x14ac:dyDescent="0.25">
      <c r="A147" s="46" t="s">
        <v>154</v>
      </c>
      <c r="B147" s="46" t="s">
        <v>205</v>
      </c>
      <c r="C147" s="65" t="s">
        <v>209</v>
      </c>
      <c r="D147" s="46" t="s">
        <v>159</v>
      </c>
      <c r="E147" s="113" t="s">
        <v>13</v>
      </c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95">
        <v>1900000</v>
      </c>
      <c r="V147" s="101"/>
      <c r="W147" s="101"/>
      <c r="X147" s="94"/>
      <c r="Y147" s="38"/>
      <c r="Z147" s="81"/>
      <c r="AA147" s="52"/>
    </row>
    <row r="148" spans="1:27" s="30" customFormat="1" ht="16.5" hidden="1" customHeight="1" x14ac:dyDescent="0.25">
      <c r="A148" s="46" t="s">
        <v>154</v>
      </c>
      <c r="B148" s="46" t="s">
        <v>205</v>
      </c>
      <c r="C148" s="65" t="s">
        <v>210</v>
      </c>
      <c r="D148" s="46" t="s">
        <v>144</v>
      </c>
      <c r="E148" s="113" t="s">
        <v>53</v>
      </c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99">
        <f>U149</f>
        <v>0</v>
      </c>
      <c r="V148" s="100">
        <f t="shared" ref="V148:Y148" si="54">V149</f>
        <v>0</v>
      </c>
      <c r="W148" s="100">
        <f t="shared" si="54"/>
        <v>0</v>
      </c>
      <c r="X148" s="94"/>
      <c r="Y148" s="50">
        <f t="shared" si="54"/>
        <v>0</v>
      </c>
      <c r="Z148" s="81" t="e">
        <f t="shared" si="47"/>
        <v>#DIV/0!</v>
      </c>
      <c r="AA148" s="52"/>
    </row>
    <row r="149" spans="1:27" s="30" customFormat="1" ht="16.5" hidden="1" customHeight="1" x14ac:dyDescent="0.25">
      <c r="A149" s="46" t="s">
        <v>154</v>
      </c>
      <c r="B149" s="46" t="s">
        <v>205</v>
      </c>
      <c r="C149" s="65" t="s">
        <v>210</v>
      </c>
      <c r="D149" s="46" t="s">
        <v>159</v>
      </c>
      <c r="E149" s="113" t="s">
        <v>13</v>
      </c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95"/>
      <c r="V149" s="101"/>
      <c r="W149" s="101"/>
      <c r="X149" s="94"/>
      <c r="Y149" s="38"/>
      <c r="Z149" s="81" t="e">
        <f t="shared" si="47"/>
        <v>#DIV/0!</v>
      </c>
      <c r="AA149" s="52"/>
    </row>
    <row r="150" spans="1:27" s="30" customFormat="1" ht="26.25" customHeight="1" x14ac:dyDescent="0.25">
      <c r="A150" s="46" t="s">
        <v>154</v>
      </c>
      <c r="B150" s="46" t="s">
        <v>205</v>
      </c>
      <c r="C150" s="65" t="s">
        <v>211</v>
      </c>
      <c r="D150" s="46" t="s">
        <v>144</v>
      </c>
      <c r="E150" s="113" t="s">
        <v>54</v>
      </c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00">
        <f>U151+U153</f>
        <v>4802000</v>
      </c>
      <c r="V150" s="100">
        <f t="shared" ref="V150:W150" si="55">V151+V153</f>
        <v>0</v>
      </c>
      <c r="W150" s="100">
        <f t="shared" si="55"/>
        <v>0</v>
      </c>
      <c r="X150" s="94"/>
      <c r="Y150" s="50">
        <f>Y151+Y154</f>
        <v>0</v>
      </c>
      <c r="Z150" s="81"/>
      <c r="AA150" s="52"/>
    </row>
    <row r="151" spans="1:27" s="30" customFormat="1" ht="15" hidden="1" customHeight="1" x14ac:dyDescent="0.25">
      <c r="A151" s="46" t="s">
        <v>154</v>
      </c>
      <c r="B151" s="46" t="s">
        <v>205</v>
      </c>
      <c r="C151" s="65" t="s">
        <v>438</v>
      </c>
      <c r="D151" s="46" t="s">
        <v>144</v>
      </c>
      <c r="E151" s="113" t="s">
        <v>53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00">
        <f>U152</f>
        <v>0</v>
      </c>
      <c r="V151" s="100">
        <f t="shared" ref="V151:W151" si="56">V152</f>
        <v>0</v>
      </c>
      <c r="W151" s="100">
        <f t="shared" si="56"/>
        <v>0</v>
      </c>
      <c r="X151" s="94"/>
      <c r="Y151" s="50">
        <f>Y152</f>
        <v>0</v>
      </c>
      <c r="Z151" s="81"/>
      <c r="AA151" s="52"/>
    </row>
    <row r="152" spans="1:27" s="30" customFormat="1" ht="18" hidden="1" customHeight="1" x14ac:dyDescent="0.25">
      <c r="A152" s="46" t="s">
        <v>154</v>
      </c>
      <c r="B152" s="46" t="s">
        <v>205</v>
      </c>
      <c r="C152" s="65" t="s">
        <v>438</v>
      </c>
      <c r="D152" s="46" t="s">
        <v>159</v>
      </c>
      <c r="E152" s="113" t="s">
        <v>13</v>
      </c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01"/>
      <c r="V152" s="101"/>
      <c r="W152" s="101"/>
      <c r="X152" s="94"/>
      <c r="Y152" s="38"/>
      <c r="Z152" s="81"/>
      <c r="AA152" s="52"/>
    </row>
    <row r="153" spans="1:27" s="30" customFormat="1" ht="24.75" customHeight="1" x14ac:dyDescent="0.25">
      <c r="A153" s="46" t="s">
        <v>154</v>
      </c>
      <c r="B153" s="46" t="s">
        <v>205</v>
      </c>
      <c r="C153" s="65" t="s">
        <v>530</v>
      </c>
      <c r="D153" s="46" t="s">
        <v>144</v>
      </c>
      <c r="E153" s="113" t="s">
        <v>531</v>
      </c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99">
        <f>U154</f>
        <v>4802000</v>
      </c>
      <c r="V153" s="100">
        <f t="shared" ref="V153:Y153" si="57">V154</f>
        <v>0</v>
      </c>
      <c r="W153" s="100">
        <f t="shared" si="57"/>
        <v>0</v>
      </c>
      <c r="X153" s="94"/>
      <c r="Y153" s="50">
        <f t="shared" si="57"/>
        <v>0</v>
      </c>
      <c r="Z153" s="81"/>
      <c r="AA153" s="52"/>
    </row>
    <row r="154" spans="1:27" s="30" customFormat="1" ht="15" customHeight="1" x14ac:dyDescent="0.25">
      <c r="A154" s="46" t="s">
        <v>154</v>
      </c>
      <c r="B154" s="46" t="s">
        <v>205</v>
      </c>
      <c r="C154" s="65" t="s">
        <v>530</v>
      </c>
      <c r="D154" s="46" t="s">
        <v>159</v>
      </c>
      <c r="E154" s="113" t="s">
        <v>13</v>
      </c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95">
        <v>4802000</v>
      </c>
      <c r="V154" s="101"/>
      <c r="W154" s="101"/>
      <c r="X154" s="94"/>
      <c r="Y154" s="38"/>
      <c r="Z154" s="81"/>
      <c r="AA154" s="52"/>
    </row>
    <row r="155" spans="1:27" s="30" customFormat="1" ht="27" customHeight="1" x14ac:dyDescent="0.25">
      <c r="A155" s="46" t="s">
        <v>154</v>
      </c>
      <c r="B155" s="46" t="s">
        <v>205</v>
      </c>
      <c r="C155" s="65" t="s">
        <v>212</v>
      </c>
      <c r="D155" s="46" t="s">
        <v>144</v>
      </c>
      <c r="E155" s="114" t="s">
        <v>623</v>
      </c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99">
        <f>U156+U160</f>
        <v>0</v>
      </c>
      <c r="V155" s="99">
        <f>V156+V160</f>
        <v>0</v>
      </c>
      <c r="W155" s="99">
        <f t="shared" ref="W155" si="58">W156+W160</f>
        <v>0</v>
      </c>
      <c r="X155" s="94"/>
      <c r="Y155" s="50">
        <f>Y156+Y160</f>
        <v>2337</v>
      </c>
      <c r="Z155" s="81">
        <f t="shared" si="47"/>
        <v>0</v>
      </c>
      <c r="AA155" s="52"/>
    </row>
    <row r="156" spans="1:27" s="30" customFormat="1" ht="25.5" hidden="1" customHeight="1" x14ac:dyDescent="0.25">
      <c r="A156" s="46" t="s">
        <v>154</v>
      </c>
      <c r="B156" s="46" t="s">
        <v>205</v>
      </c>
      <c r="C156" s="65" t="s">
        <v>213</v>
      </c>
      <c r="D156" s="46" t="s">
        <v>144</v>
      </c>
      <c r="E156" s="139" t="s">
        <v>450</v>
      </c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98">
        <f>U157</f>
        <v>0</v>
      </c>
      <c r="V156" s="102">
        <f t="shared" ref="V156:Y158" si="59">V157</f>
        <v>0</v>
      </c>
      <c r="W156" s="102">
        <f t="shared" si="59"/>
        <v>0</v>
      </c>
      <c r="X156" s="94"/>
      <c r="Y156" s="48">
        <f t="shared" si="59"/>
        <v>0</v>
      </c>
      <c r="Z156" s="81" t="e">
        <f t="shared" si="47"/>
        <v>#DIV/0!</v>
      </c>
      <c r="AA156" s="52"/>
    </row>
    <row r="157" spans="1:27" s="30" customFormat="1" ht="15" hidden="1" customHeight="1" x14ac:dyDescent="0.25">
      <c r="A157" s="46" t="s">
        <v>154</v>
      </c>
      <c r="B157" s="46" t="s">
        <v>205</v>
      </c>
      <c r="C157" s="65" t="s">
        <v>214</v>
      </c>
      <c r="D157" s="46" t="s">
        <v>144</v>
      </c>
      <c r="E157" s="113" t="s">
        <v>56</v>
      </c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99">
        <f>U158</f>
        <v>0</v>
      </c>
      <c r="V157" s="100">
        <f t="shared" si="59"/>
        <v>0</v>
      </c>
      <c r="W157" s="100">
        <f t="shared" si="59"/>
        <v>0</v>
      </c>
      <c r="X157" s="94"/>
      <c r="Y157" s="50">
        <f t="shared" si="59"/>
        <v>0</v>
      </c>
      <c r="Z157" s="81" t="e">
        <f t="shared" si="47"/>
        <v>#DIV/0!</v>
      </c>
      <c r="AA157" s="52"/>
    </row>
    <row r="158" spans="1:27" s="30" customFormat="1" ht="29.25" hidden="1" customHeight="1" x14ac:dyDescent="0.25">
      <c r="A158" s="46" t="s">
        <v>154</v>
      </c>
      <c r="B158" s="46" t="s">
        <v>205</v>
      </c>
      <c r="C158" s="65" t="s">
        <v>215</v>
      </c>
      <c r="D158" s="46" t="s">
        <v>144</v>
      </c>
      <c r="E158" s="113" t="s">
        <v>57</v>
      </c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99">
        <f>U159</f>
        <v>0</v>
      </c>
      <c r="V158" s="100">
        <f t="shared" si="59"/>
        <v>0</v>
      </c>
      <c r="W158" s="100">
        <f t="shared" si="59"/>
        <v>0</v>
      </c>
      <c r="X158" s="94"/>
      <c r="Y158" s="50">
        <f t="shared" si="59"/>
        <v>0</v>
      </c>
      <c r="Z158" s="81" t="e">
        <f t="shared" si="47"/>
        <v>#DIV/0!</v>
      </c>
      <c r="AA158" s="52"/>
    </row>
    <row r="159" spans="1:27" s="30" customFormat="1" ht="63.75" hidden="1" customHeight="1" x14ac:dyDescent="0.25">
      <c r="A159" s="46" t="s">
        <v>154</v>
      </c>
      <c r="B159" s="46" t="s">
        <v>205</v>
      </c>
      <c r="C159" s="65" t="s">
        <v>215</v>
      </c>
      <c r="D159" s="46" t="s">
        <v>159</v>
      </c>
      <c r="E159" s="113" t="s">
        <v>13</v>
      </c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95"/>
      <c r="V159" s="101">
        <v>0</v>
      </c>
      <c r="W159" s="101">
        <v>0</v>
      </c>
      <c r="X159" s="94"/>
      <c r="Y159" s="38"/>
      <c r="Z159" s="81" t="e">
        <f t="shared" si="47"/>
        <v>#DIV/0!</v>
      </c>
      <c r="AA159" s="52"/>
    </row>
    <row r="160" spans="1:27" s="30" customFormat="1" ht="27" customHeight="1" x14ac:dyDescent="0.25">
      <c r="A160" s="46" t="s">
        <v>154</v>
      </c>
      <c r="B160" s="46" t="s">
        <v>205</v>
      </c>
      <c r="C160" s="65" t="s">
        <v>216</v>
      </c>
      <c r="D160" s="46" t="s">
        <v>144</v>
      </c>
      <c r="E160" s="139" t="s">
        <v>642</v>
      </c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98">
        <f>U161</f>
        <v>0</v>
      </c>
      <c r="V160" s="98">
        <f t="shared" ref="V160:Y162" si="60">V161</f>
        <v>0</v>
      </c>
      <c r="W160" s="98">
        <f t="shared" si="60"/>
        <v>0</v>
      </c>
      <c r="X160" s="94"/>
      <c r="Y160" s="48">
        <f>Y161</f>
        <v>2337</v>
      </c>
      <c r="Z160" s="81">
        <f t="shared" si="47"/>
        <v>0</v>
      </c>
      <c r="AA160" s="52"/>
    </row>
    <row r="161" spans="1:27" s="30" customFormat="1" ht="17.25" customHeight="1" x14ac:dyDescent="0.25">
      <c r="A161" s="46" t="s">
        <v>154</v>
      </c>
      <c r="B161" s="46" t="s">
        <v>205</v>
      </c>
      <c r="C161" s="65" t="s">
        <v>217</v>
      </c>
      <c r="D161" s="46" t="s">
        <v>144</v>
      </c>
      <c r="E161" s="113" t="s">
        <v>58</v>
      </c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99">
        <f>U162</f>
        <v>0</v>
      </c>
      <c r="V161" s="99">
        <f t="shared" si="60"/>
        <v>0</v>
      </c>
      <c r="W161" s="99">
        <f t="shared" si="60"/>
        <v>0</v>
      </c>
      <c r="X161" s="94"/>
      <c r="Y161" s="50">
        <f t="shared" si="60"/>
        <v>2337</v>
      </c>
      <c r="Z161" s="81">
        <f t="shared" si="47"/>
        <v>0</v>
      </c>
      <c r="AA161" s="52"/>
    </row>
    <row r="162" spans="1:27" s="30" customFormat="1" ht="17.25" customHeight="1" x14ac:dyDescent="0.25">
      <c r="A162" s="46" t="s">
        <v>154</v>
      </c>
      <c r="B162" s="46" t="s">
        <v>205</v>
      </c>
      <c r="C162" s="65" t="s">
        <v>218</v>
      </c>
      <c r="D162" s="46" t="s">
        <v>144</v>
      </c>
      <c r="E162" s="113" t="s">
        <v>59</v>
      </c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99">
        <f>U163</f>
        <v>0</v>
      </c>
      <c r="V162" s="99">
        <f>V163</f>
        <v>0</v>
      </c>
      <c r="W162" s="99">
        <f>W163</f>
        <v>0</v>
      </c>
      <c r="X162" s="94"/>
      <c r="Y162" s="50">
        <f t="shared" si="60"/>
        <v>2337</v>
      </c>
      <c r="Z162" s="81">
        <f t="shared" si="47"/>
        <v>0</v>
      </c>
      <c r="AA162" s="52"/>
    </row>
    <row r="163" spans="1:27" s="30" customFormat="1" ht="17.25" customHeight="1" x14ac:dyDescent="0.25">
      <c r="A163" s="46" t="s">
        <v>154</v>
      </c>
      <c r="B163" s="46" t="s">
        <v>205</v>
      </c>
      <c r="C163" s="65" t="s">
        <v>218</v>
      </c>
      <c r="D163" s="46" t="s">
        <v>159</v>
      </c>
      <c r="E163" s="113" t="s">
        <v>13</v>
      </c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95"/>
      <c r="V163" s="95"/>
      <c r="W163" s="95"/>
      <c r="X163" s="94"/>
      <c r="Y163" s="38">
        <v>2337</v>
      </c>
      <c r="Z163" s="81">
        <f t="shared" si="47"/>
        <v>0</v>
      </c>
      <c r="AA163" s="52"/>
    </row>
    <row r="164" spans="1:27" s="30" customFormat="1" ht="27.75" customHeight="1" x14ac:dyDescent="0.25">
      <c r="A164" s="46" t="s">
        <v>154</v>
      </c>
      <c r="B164" s="46" t="s">
        <v>205</v>
      </c>
      <c r="C164" s="65" t="s">
        <v>219</v>
      </c>
      <c r="D164" s="46" t="s">
        <v>144</v>
      </c>
      <c r="E164" s="114" t="s">
        <v>624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99">
        <f>U165+U173</f>
        <v>500000</v>
      </c>
      <c r="V164" s="100">
        <f t="shared" ref="V164:W164" si="61">V165+V173</f>
        <v>0</v>
      </c>
      <c r="W164" s="100">
        <f t="shared" si="61"/>
        <v>0</v>
      </c>
      <c r="X164" s="94"/>
      <c r="Y164" s="50">
        <f>Y165+Y173</f>
        <v>0</v>
      </c>
      <c r="Z164" s="81"/>
      <c r="AA164" s="52"/>
    </row>
    <row r="165" spans="1:27" s="30" customFormat="1" ht="27" customHeight="1" x14ac:dyDescent="0.25">
      <c r="A165" s="46" t="s">
        <v>154</v>
      </c>
      <c r="B165" s="46" t="s">
        <v>205</v>
      </c>
      <c r="C165" s="65" t="s">
        <v>220</v>
      </c>
      <c r="D165" s="46" t="s">
        <v>144</v>
      </c>
      <c r="E165" s="139" t="s">
        <v>440</v>
      </c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98">
        <f>U166+U169</f>
        <v>500000</v>
      </c>
      <c r="V165" s="102">
        <f t="shared" ref="V165:W165" si="62">V166+V169</f>
        <v>0</v>
      </c>
      <c r="W165" s="102">
        <f t="shared" si="62"/>
        <v>0</v>
      </c>
      <c r="X165" s="94"/>
      <c r="Y165" s="48">
        <f t="shared" ref="V165:Y166" si="63">Y166</f>
        <v>0</v>
      </c>
      <c r="Z165" s="81"/>
      <c r="AA165" s="52"/>
    </row>
    <row r="166" spans="1:27" s="30" customFormat="1" ht="26.25" customHeight="1" x14ac:dyDescent="0.25">
      <c r="A166" s="46" t="s">
        <v>154</v>
      </c>
      <c r="B166" s="46" t="s">
        <v>205</v>
      </c>
      <c r="C166" s="65" t="s">
        <v>221</v>
      </c>
      <c r="D166" s="46" t="s">
        <v>144</v>
      </c>
      <c r="E166" s="113" t="s">
        <v>60</v>
      </c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99">
        <f>U167</f>
        <v>500000</v>
      </c>
      <c r="V166" s="100">
        <f t="shared" si="63"/>
        <v>0</v>
      </c>
      <c r="W166" s="100">
        <f t="shared" si="63"/>
        <v>0</v>
      </c>
      <c r="X166" s="94"/>
      <c r="Y166" s="50">
        <f t="shared" si="63"/>
        <v>0</v>
      </c>
      <c r="Z166" s="81"/>
      <c r="AA166" s="52"/>
    </row>
    <row r="167" spans="1:27" s="30" customFormat="1" ht="15.75" customHeight="1" x14ac:dyDescent="0.25">
      <c r="A167" s="46" t="s">
        <v>154</v>
      </c>
      <c r="B167" s="46" t="s">
        <v>205</v>
      </c>
      <c r="C167" s="65" t="s">
        <v>222</v>
      </c>
      <c r="D167" s="46" t="s">
        <v>144</v>
      </c>
      <c r="E167" s="113" t="s">
        <v>61</v>
      </c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99">
        <f>U168</f>
        <v>500000</v>
      </c>
      <c r="V167" s="100">
        <f>V168</f>
        <v>0</v>
      </c>
      <c r="W167" s="100">
        <f>W168</f>
        <v>0</v>
      </c>
      <c r="X167" s="94"/>
      <c r="Y167" s="50">
        <f>Y168</f>
        <v>0</v>
      </c>
      <c r="Z167" s="81"/>
      <c r="AA167" s="52"/>
    </row>
    <row r="168" spans="1:27" s="30" customFormat="1" ht="26.25" customHeight="1" x14ac:dyDescent="0.25">
      <c r="A168" s="46" t="s">
        <v>154</v>
      </c>
      <c r="B168" s="46" t="s">
        <v>205</v>
      </c>
      <c r="C168" s="65" t="s">
        <v>222</v>
      </c>
      <c r="D168" s="46" t="s">
        <v>532</v>
      </c>
      <c r="E168" s="113" t="s">
        <v>533</v>
      </c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95">
        <v>500000</v>
      </c>
      <c r="V168" s="101"/>
      <c r="W168" s="101"/>
      <c r="X168" s="94"/>
      <c r="Y168" s="38"/>
      <c r="Z168" s="81"/>
      <c r="AA168" s="52"/>
    </row>
    <row r="169" spans="1:27" s="30" customFormat="1" ht="25.5" hidden="1" customHeight="1" x14ac:dyDescent="0.25">
      <c r="A169" s="46" t="s">
        <v>154</v>
      </c>
      <c r="B169" s="46" t="s">
        <v>205</v>
      </c>
      <c r="C169" s="65" t="s">
        <v>220</v>
      </c>
      <c r="D169" s="46" t="s">
        <v>144</v>
      </c>
      <c r="E169" s="139" t="s">
        <v>444</v>
      </c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05">
        <f>U170</f>
        <v>0</v>
      </c>
      <c r="V169" s="106">
        <f t="shared" ref="V169:Y171" si="64">V170</f>
        <v>0</v>
      </c>
      <c r="W169" s="102">
        <f t="shared" si="64"/>
        <v>0</v>
      </c>
      <c r="X169" s="94" t="e">
        <f t="shared" ref="X135:X198" si="65">W169/V169*100</f>
        <v>#DIV/0!</v>
      </c>
      <c r="Y169" s="48">
        <f t="shared" si="64"/>
        <v>0</v>
      </c>
      <c r="Z169" s="81" t="e">
        <f t="shared" si="47"/>
        <v>#DIV/0!</v>
      </c>
      <c r="AA169" s="52"/>
    </row>
    <row r="170" spans="1:27" s="30" customFormat="1" ht="24.75" hidden="1" customHeight="1" x14ac:dyDescent="0.25">
      <c r="A170" s="46" t="s">
        <v>154</v>
      </c>
      <c r="B170" s="46" t="s">
        <v>205</v>
      </c>
      <c r="C170" s="65" t="s">
        <v>221</v>
      </c>
      <c r="D170" s="46" t="s">
        <v>144</v>
      </c>
      <c r="E170" s="113" t="s">
        <v>62</v>
      </c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99">
        <f>U171</f>
        <v>0</v>
      </c>
      <c r="V170" s="100">
        <f t="shared" si="64"/>
        <v>0</v>
      </c>
      <c r="W170" s="100">
        <f t="shared" si="64"/>
        <v>0</v>
      </c>
      <c r="X170" s="94" t="e">
        <f t="shared" si="65"/>
        <v>#DIV/0!</v>
      </c>
      <c r="Y170" s="50">
        <f t="shared" si="64"/>
        <v>0</v>
      </c>
      <c r="Z170" s="81" t="e">
        <f t="shared" si="47"/>
        <v>#DIV/0!</v>
      </c>
      <c r="AA170" s="52"/>
    </row>
    <row r="171" spans="1:27" s="30" customFormat="1" ht="15" hidden="1" customHeight="1" x14ac:dyDescent="0.25">
      <c r="A171" s="46" t="s">
        <v>154</v>
      </c>
      <c r="B171" s="46" t="s">
        <v>205</v>
      </c>
      <c r="C171" s="65" t="s">
        <v>439</v>
      </c>
      <c r="D171" s="46" t="s">
        <v>144</v>
      </c>
      <c r="E171" s="113" t="s">
        <v>63</v>
      </c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99">
        <f>U172</f>
        <v>0</v>
      </c>
      <c r="V171" s="100">
        <f t="shared" si="64"/>
        <v>0</v>
      </c>
      <c r="W171" s="100">
        <f t="shared" si="64"/>
        <v>0</v>
      </c>
      <c r="X171" s="94" t="e">
        <f t="shared" si="65"/>
        <v>#DIV/0!</v>
      </c>
      <c r="Y171" s="50">
        <f t="shared" si="64"/>
        <v>0</v>
      </c>
      <c r="Z171" s="81" t="e">
        <f t="shared" si="47"/>
        <v>#DIV/0!</v>
      </c>
      <c r="AA171" s="52"/>
    </row>
    <row r="172" spans="1:27" s="30" customFormat="1" ht="15" hidden="1" customHeight="1" x14ac:dyDescent="0.25">
      <c r="A172" s="46" t="s">
        <v>154</v>
      </c>
      <c r="B172" s="46" t="s">
        <v>205</v>
      </c>
      <c r="C172" s="65" t="s">
        <v>439</v>
      </c>
      <c r="D172" s="46" t="s">
        <v>159</v>
      </c>
      <c r="E172" s="113" t="s">
        <v>13</v>
      </c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95">
        <v>0</v>
      </c>
      <c r="V172" s="101"/>
      <c r="W172" s="101"/>
      <c r="X172" s="94" t="e">
        <f t="shared" si="65"/>
        <v>#DIV/0!</v>
      </c>
      <c r="Y172" s="38">
        <v>0</v>
      </c>
      <c r="Z172" s="81" t="e">
        <f t="shared" si="47"/>
        <v>#DIV/0!</v>
      </c>
      <c r="AA172" s="52"/>
    </row>
    <row r="173" spans="1:27" s="30" customFormat="1" ht="39" hidden="1" customHeight="1" x14ac:dyDescent="0.25">
      <c r="A173" s="46" t="s">
        <v>154</v>
      </c>
      <c r="B173" s="46" t="s">
        <v>205</v>
      </c>
      <c r="C173" s="65" t="s">
        <v>223</v>
      </c>
      <c r="D173" s="46" t="s">
        <v>144</v>
      </c>
      <c r="E173" s="139" t="s">
        <v>634</v>
      </c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05">
        <f>U174</f>
        <v>0</v>
      </c>
      <c r="V173" s="106">
        <f t="shared" ref="V173:Y179" si="66">V174</f>
        <v>0</v>
      </c>
      <c r="W173" s="106">
        <f t="shared" si="66"/>
        <v>0</v>
      </c>
      <c r="X173" s="94" t="e">
        <f t="shared" si="65"/>
        <v>#DIV/0!</v>
      </c>
      <c r="Y173" s="48">
        <f t="shared" si="66"/>
        <v>0</v>
      </c>
      <c r="Z173" s="81" t="e">
        <f t="shared" si="47"/>
        <v>#DIV/0!</v>
      </c>
      <c r="AA173" s="52"/>
    </row>
    <row r="174" spans="1:27" s="30" customFormat="1" ht="26.25" hidden="1" customHeight="1" x14ac:dyDescent="0.25">
      <c r="A174" s="46" t="s">
        <v>154</v>
      </c>
      <c r="B174" s="46" t="s">
        <v>205</v>
      </c>
      <c r="C174" s="65" t="s">
        <v>224</v>
      </c>
      <c r="D174" s="46" t="s">
        <v>144</v>
      </c>
      <c r="E174" s="113" t="s">
        <v>62</v>
      </c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99">
        <f>U175</f>
        <v>0</v>
      </c>
      <c r="V174" s="100">
        <f t="shared" si="66"/>
        <v>0</v>
      </c>
      <c r="W174" s="100">
        <f t="shared" si="66"/>
        <v>0</v>
      </c>
      <c r="X174" s="94" t="e">
        <f t="shared" si="65"/>
        <v>#DIV/0!</v>
      </c>
      <c r="Y174" s="50">
        <f t="shared" si="66"/>
        <v>0</v>
      </c>
      <c r="Z174" s="81" t="e">
        <f t="shared" si="47"/>
        <v>#DIV/0!</v>
      </c>
      <c r="AA174" s="52"/>
    </row>
    <row r="175" spans="1:27" s="30" customFormat="1" ht="15" hidden="1" customHeight="1" x14ac:dyDescent="0.25">
      <c r="A175" s="46" t="s">
        <v>154</v>
      </c>
      <c r="B175" s="46" t="s">
        <v>205</v>
      </c>
      <c r="C175" s="65" t="s">
        <v>225</v>
      </c>
      <c r="D175" s="46" t="s">
        <v>144</v>
      </c>
      <c r="E175" s="113" t="s">
        <v>63</v>
      </c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99">
        <f>U176</f>
        <v>0</v>
      </c>
      <c r="V175" s="100">
        <f t="shared" si="66"/>
        <v>0</v>
      </c>
      <c r="W175" s="100">
        <f t="shared" si="66"/>
        <v>0</v>
      </c>
      <c r="X175" s="94" t="e">
        <f t="shared" si="65"/>
        <v>#DIV/0!</v>
      </c>
      <c r="Y175" s="50">
        <f t="shared" si="66"/>
        <v>0</v>
      </c>
      <c r="Z175" s="81" t="e">
        <f t="shared" si="47"/>
        <v>#DIV/0!</v>
      </c>
      <c r="AA175" s="52"/>
    </row>
    <row r="176" spans="1:27" s="30" customFormat="1" ht="15" hidden="1" customHeight="1" x14ac:dyDescent="0.25">
      <c r="A176" s="46" t="s">
        <v>154</v>
      </c>
      <c r="B176" s="46" t="s">
        <v>205</v>
      </c>
      <c r="C176" s="65" t="s">
        <v>225</v>
      </c>
      <c r="D176" s="46" t="s">
        <v>159</v>
      </c>
      <c r="E176" s="113" t="s">
        <v>13</v>
      </c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95"/>
      <c r="V176" s="101"/>
      <c r="W176" s="101"/>
      <c r="X176" s="94" t="e">
        <f t="shared" si="65"/>
        <v>#DIV/0!</v>
      </c>
      <c r="Y176" s="38"/>
      <c r="Z176" s="81" t="e">
        <f t="shared" si="47"/>
        <v>#DIV/0!</v>
      </c>
      <c r="AA176" s="52"/>
    </row>
    <row r="177" spans="1:27" s="30" customFormat="1" ht="18" hidden="1" customHeight="1" x14ac:dyDescent="0.25">
      <c r="A177" s="46" t="s">
        <v>154</v>
      </c>
      <c r="B177" s="46" t="s">
        <v>205</v>
      </c>
      <c r="C177" s="65" t="s">
        <v>161</v>
      </c>
      <c r="D177" s="46" t="s">
        <v>144</v>
      </c>
      <c r="E177" s="114" t="s">
        <v>15</v>
      </c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07">
        <f>U178</f>
        <v>0</v>
      </c>
      <c r="V177" s="107">
        <f t="shared" ref="V177:W177" si="67">V178</f>
        <v>0</v>
      </c>
      <c r="W177" s="107">
        <f t="shared" si="67"/>
        <v>0</v>
      </c>
      <c r="X177" s="94" t="e">
        <f t="shared" si="65"/>
        <v>#DIV/0!</v>
      </c>
      <c r="Y177" s="53">
        <f>Y178</f>
        <v>0</v>
      </c>
      <c r="Z177" s="81" t="e">
        <f t="shared" si="47"/>
        <v>#DIV/0!</v>
      </c>
      <c r="AA177" s="52"/>
    </row>
    <row r="178" spans="1:27" s="30" customFormat="1" ht="15" hidden="1" customHeight="1" x14ac:dyDescent="0.25">
      <c r="A178" s="46" t="s">
        <v>154</v>
      </c>
      <c r="B178" s="46" t="s">
        <v>205</v>
      </c>
      <c r="C178" s="65" t="s">
        <v>176</v>
      </c>
      <c r="D178" s="46" t="s">
        <v>144</v>
      </c>
      <c r="E178" s="139" t="s">
        <v>25</v>
      </c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02">
        <f>U179+U181</f>
        <v>0</v>
      </c>
      <c r="V178" s="102">
        <f t="shared" ref="V178:W178" si="68">V179+V181</f>
        <v>0</v>
      </c>
      <c r="W178" s="102">
        <f t="shared" si="68"/>
        <v>0</v>
      </c>
      <c r="X178" s="94" t="e">
        <f t="shared" si="65"/>
        <v>#DIV/0!</v>
      </c>
      <c r="Y178" s="48">
        <f>Y179+Y181</f>
        <v>0</v>
      </c>
      <c r="Z178" s="81" t="e">
        <f t="shared" si="47"/>
        <v>#DIV/0!</v>
      </c>
      <c r="AA178" s="52"/>
    </row>
    <row r="179" spans="1:27" s="30" customFormat="1" ht="26.25" hidden="1" customHeight="1" x14ac:dyDescent="0.25">
      <c r="A179" s="46" t="s">
        <v>154</v>
      </c>
      <c r="B179" s="46" t="s">
        <v>205</v>
      </c>
      <c r="C179" s="65" t="s">
        <v>539</v>
      </c>
      <c r="D179" s="46" t="s">
        <v>144</v>
      </c>
      <c r="E179" s="113" t="s">
        <v>531</v>
      </c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99">
        <f>U180</f>
        <v>0</v>
      </c>
      <c r="V179" s="100">
        <f t="shared" si="66"/>
        <v>0</v>
      </c>
      <c r="W179" s="100">
        <f t="shared" si="66"/>
        <v>0</v>
      </c>
      <c r="X179" s="94" t="e">
        <f t="shared" si="65"/>
        <v>#DIV/0!</v>
      </c>
      <c r="Y179" s="50">
        <f t="shared" si="66"/>
        <v>0</v>
      </c>
      <c r="Z179" s="81" t="e">
        <f t="shared" si="47"/>
        <v>#DIV/0!</v>
      </c>
      <c r="AA179" s="52"/>
    </row>
    <row r="180" spans="1:27" s="30" customFormat="1" ht="15" hidden="1" customHeight="1" x14ac:dyDescent="0.25">
      <c r="A180" s="46" t="s">
        <v>154</v>
      </c>
      <c r="B180" s="46" t="s">
        <v>205</v>
      </c>
      <c r="C180" s="65" t="s">
        <v>539</v>
      </c>
      <c r="D180" s="46" t="s">
        <v>159</v>
      </c>
      <c r="E180" s="113" t="s">
        <v>13</v>
      </c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95"/>
      <c r="V180" s="101"/>
      <c r="W180" s="101"/>
      <c r="X180" s="94" t="e">
        <f t="shared" si="65"/>
        <v>#DIV/0!</v>
      </c>
      <c r="Y180" s="38"/>
      <c r="Z180" s="81" t="e">
        <f t="shared" si="47"/>
        <v>#DIV/0!</v>
      </c>
      <c r="AA180" s="52"/>
    </row>
    <row r="181" spans="1:27" s="30" customFormat="1" ht="29.25" hidden="1" customHeight="1" x14ac:dyDescent="0.25">
      <c r="A181" s="46" t="s">
        <v>154</v>
      </c>
      <c r="B181" s="46" t="s">
        <v>205</v>
      </c>
      <c r="C181" s="65" t="s">
        <v>586</v>
      </c>
      <c r="D181" s="46" t="s">
        <v>144</v>
      </c>
      <c r="E181" s="113" t="s">
        <v>587</v>
      </c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99">
        <f>U182</f>
        <v>0</v>
      </c>
      <c r="V181" s="99">
        <f t="shared" ref="V181:W181" si="69">V182</f>
        <v>0</v>
      </c>
      <c r="W181" s="99">
        <f t="shared" si="69"/>
        <v>0</v>
      </c>
      <c r="X181" s="94" t="e">
        <f t="shared" si="65"/>
        <v>#DIV/0!</v>
      </c>
      <c r="Y181" s="49">
        <f t="shared" ref="Y181" si="70">Y182</f>
        <v>0</v>
      </c>
      <c r="Z181" s="81" t="e">
        <f t="shared" si="47"/>
        <v>#DIV/0!</v>
      </c>
      <c r="AA181" s="52"/>
    </row>
    <row r="182" spans="1:27" s="30" customFormat="1" ht="40.5" hidden="1" customHeight="1" x14ac:dyDescent="0.25">
      <c r="A182" s="46" t="s">
        <v>154</v>
      </c>
      <c r="B182" s="46" t="s">
        <v>205</v>
      </c>
      <c r="C182" s="65" t="s">
        <v>586</v>
      </c>
      <c r="D182" s="46" t="s">
        <v>566</v>
      </c>
      <c r="E182" s="113" t="s">
        <v>567</v>
      </c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95"/>
      <c r="V182" s="101"/>
      <c r="W182" s="101"/>
      <c r="X182" s="94" t="e">
        <f t="shared" si="65"/>
        <v>#DIV/0!</v>
      </c>
      <c r="Y182" s="38"/>
      <c r="Z182" s="81" t="e">
        <f t="shared" si="47"/>
        <v>#DIV/0!</v>
      </c>
      <c r="AA182" s="52"/>
    </row>
    <row r="183" spans="1:27" s="30" customFormat="1" ht="15" customHeight="1" x14ac:dyDescent="0.25">
      <c r="A183" s="46" t="s">
        <v>226</v>
      </c>
      <c r="B183" s="46" t="s">
        <v>142</v>
      </c>
      <c r="C183" s="65" t="s">
        <v>143</v>
      </c>
      <c r="D183" s="46" t="s">
        <v>144</v>
      </c>
      <c r="E183" s="139" t="s">
        <v>64</v>
      </c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98">
        <f>U184+U238+U269+U350</f>
        <v>105485600.24000001</v>
      </c>
      <c r="V183" s="98">
        <f>V184+V238+V269+V350</f>
        <v>1790350</v>
      </c>
      <c r="W183" s="98">
        <f>W184+W238+W269+W350</f>
        <v>1790346.26</v>
      </c>
      <c r="X183" s="94">
        <f t="shared" si="65"/>
        <v>99.999791102298431</v>
      </c>
      <c r="Y183" s="48">
        <f>Y184+Y238+Y269+Y350</f>
        <v>159216</v>
      </c>
      <c r="Z183" s="81">
        <f t="shared" si="47"/>
        <v>1124.4763465983319</v>
      </c>
      <c r="AA183" s="52"/>
    </row>
    <row r="184" spans="1:27" s="30" customFormat="1" ht="15" customHeight="1" x14ac:dyDescent="0.25">
      <c r="A184" s="46" t="s">
        <v>226</v>
      </c>
      <c r="B184" s="46" t="s">
        <v>141</v>
      </c>
      <c r="C184" s="65" t="s">
        <v>143</v>
      </c>
      <c r="D184" s="46" t="s">
        <v>144</v>
      </c>
      <c r="E184" s="113" t="s">
        <v>65</v>
      </c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99">
        <f>U185+U202+U222+U228</f>
        <v>16926558.240000002</v>
      </c>
      <c r="V184" s="100">
        <f>V185+V202+V222+V228</f>
        <v>0</v>
      </c>
      <c r="W184" s="100">
        <f>W185+W202+W222+W228</f>
        <v>0</v>
      </c>
      <c r="X184" s="94"/>
      <c r="Y184" s="50">
        <f>Y185+Y202+Y222+Y228</f>
        <v>14410</v>
      </c>
      <c r="Z184" s="81">
        <f t="shared" si="47"/>
        <v>0</v>
      </c>
      <c r="AA184" s="52"/>
    </row>
    <row r="185" spans="1:27" s="30" customFormat="1" ht="27" customHeight="1" x14ac:dyDescent="0.25">
      <c r="A185" s="46" t="s">
        <v>226</v>
      </c>
      <c r="B185" s="46" t="s">
        <v>141</v>
      </c>
      <c r="C185" s="65" t="s">
        <v>197</v>
      </c>
      <c r="D185" s="46" t="s">
        <v>144</v>
      </c>
      <c r="E185" s="114" t="s">
        <v>621</v>
      </c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99">
        <f>U186+U198</f>
        <v>1167211</v>
      </c>
      <c r="V185" s="100">
        <f>V186+V198</f>
        <v>0</v>
      </c>
      <c r="W185" s="100">
        <f>W186+W198</f>
        <v>0</v>
      </c>
      <c r="X185" s="94"/>
      <c r="Y185" s="50">
        <f>Y186+Y198</f>
        <v>14410</v>
      </c>
      <c r="Z185" s="81">
        <f t="shared" si="47"/>
        <v>0</v>
      </c>
      <c r="AA185" s="52"/>
    </row>
    <row r="186" spans="1:27" s="30" customFormat="1" ht="27" customHeight="1" x14ac:dyDescent="0.25">
      <c r="A186" s="46" t="s">
        <v>226</v>
      </c>
      <c r="B186" s="46" t="s">
        <v>141</v>
      </c>
      <c r="C186" s="65" t="s">
        <v>227</v>
      </c>
      <c r="D186" s="46" t="s">
        <v>144</v>
      </c>
      <c r="E186" s="139" t="s">
        <v>451</v>
      </c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98">
        <f>U187+U190+U195</f>
        <v>967211</v>
      </c>
      <c r="V186" s="102">
        <f t="shared" ref="V186:W186" si="71">V187+V190+V195</f>
        <v>0</v>
      </c>
      <c r="W186" s="102">
        <f t="shared" si="71"/>
        <v>0</v>
      </c>
      <c r="X186" s="94"/>
      <c r="Y186" s="48">
        <f>Y187+Y195+Y190</f>
        <v>14410</v>
      </c>
      <c r="Z186" s="81">
        <f t="shared" si="47"/>
        <v>0</v>
      </c>
      <c r="AA186" s="52"/>
    </row>
    <row r="187" spans="1:27" s="30" customFormat="1" ht="25.5" hidden="1" customHeight="1" x14ac:dyDescent="0.25">
      <c r="A187" s="46" t="s">
        <v>226</v>
      </c>
      <c r="B187" s="46" t="s">
        <v>141</v>
      </c>
      <c r="C187" s="65" t="s">
        <v>228</v>
      </c>
      <c r="D187" s="46" t="s">
        <v>144</v>
      </c>
      <c r="E187" s="113" t="s">
        <v>66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00">
        <f>U188</f>
        <v>0</v>
      </c>
      <c r="V187" s="100">
        <f t="shared" ref="V187:Y188" si="72">V188</f>
        <v>0</v>
      </c>
      <c r="W187" s="100">
        <f t="shared" si="72"/>
        <v>0</v>
      </c>
      <c r="X187" s="94"/>
      <c r="Y187" s="50">
        <f t="shared" si="72"/>
        <v>0</v>
      </c>
      <c r="Z187" s="81" t="e">
        <f t="shared" si="47"/>
        <v>#DIV/0!</v>
      </c>
      <c r="AA187" s="52"/>
    </row>
    <row r="188" spans="1:27" s="30" customFormat="1" ht="15" hidden="1" customHeight="1" x14ac:dyDescent="0.25">
      <c r="A188" s="46" t="s">
        <v>226</v>
      </c>
      <c r="B188" s="46" t="s">
        <v>141</v>
      </c>
      <c r="C188" s="65" t="s">
        <v>229</v>
      </c>
      <c r="D188" s="46" t="s">
        <v>144</v>
      </c>
      <c r="E188" s="113" t="s">
        <v>45</v>
      </c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00">
        <f>U189</f>
        <v>0</v>
      </c>
      <c r="V188" s="100">
        <f t="shared" si="72"/>
        <v>0</v>
      </c>
      <c r="W188" s="100">
        <f t="shared" si="72"/>
        <v>0</v>
      </c>
      <c r="X188" s="94"/>
      <c r="Y188" s="50">
        <f t="shared" si="72"/>
        <v>0</v>
      </c>
      <c r="Z188" s="81" t="e">
        <f t="shared" si="47"/>
        <v>#DIV/0!</v>
      </c>
      <c r="AA188" s="52"/>
    </row>
    <row r="189" spans="1:27" s="30" customFormat="1" ht="26.25" hidden="1" customHeight="1" x14ac:dyDescent="0.25">
      <c r="A189" s="46" t="s">
        <v>226</v>
      </c>
      <c r="B189" s="46" t="s">
        <v>141</v>
      </c>
      <c r="C189" s="65" t="s">
        <v>229</v>
      </c>
      <c r="D189" s="46" t="s">
        <v>201</v>
      </c>
      <c r="E189" s="113" t="s">
        <v>46</v>
      </c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01"/>
      <c r="V189" s="101"/>
      <c r="W189" s="101"/>
      <c r="X189" s="94"/>
      <c r="Y189" s="38"/>
      <c r="Z189" s="81" t="e">
        <f t="shared" si="47"/>
        <v>#DIV/0!</v>
      </c>
      <c r="AA189" s="52"/>
    </row>
    <row r="190" spans="1:27" s="30" customFormat="1" ht="15" hidden="1" customHeight="1" x14ac:dyDescent="0.25">
      <c r="A190" s="46" t="s">
        <v>226</v>
      </c>
      <c r="B190" s="46" t="s">
        <v>141</v>
      </c>
      <c r="C190" s="65" t="s">
        <v>426</v>
      </c>
      <c r="D190" s="46" t="s">
        <v>144</v>
      </c>
      <c r="E190" s="113" t="s">
        <v>427</v>
      </c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00">
        <f>U193</f>
        <v>0</v>
      </c>
      <c r="V190" s="100">
        <f t="shared" ref="V190:W190" si="73">V193</f>
        <v>0</v>
      </c>
      <c r="W190" s="100">
        <f t="shared" si="73"/>
        <v>0</v>
      </c>
      <c r="X190" s="94"/>
      <c r="Y190" s="50">
        <f>Y191+Y193</f>
        <v>0</v>
      </c>
      <c r="Z190" s="81" t="e">
        <f t="shared" si="47"/>
        <v>#DIV/0!</v>
      </c>
      <c r="AA190" s="52"/>
    </row>
    <row r="191" spans="1:27" s="30" customFormat="1" ht="15" hidden="1" customHeight="1" x14ac:dyDescent="0.25">
      <c r="A191" s="46" t="s">
        <v>226</v>
      </c>
      <c r="B191" s="46" t="s">
        <v>141</v>
      </c>
      <c r="C191" s="65" t="s">
        <v>428</v>
      </c>
      <c r="D191" s="46" t="s">
        <v>144</v>
      </c>
      <c r="E191" s="113" t="s">
        <v>76</v>
      </c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01"/>
      <c r="V191" s="101"/>
      <c r="W191" s="101"/>
      <c r="X191" s="94"/>
      <c r="Y191" s="50">
        <f>Y192</f>
        <v>0</v>
      </c>
      <c r="Z191" s="81" t="e">
        <f t="shared" si="47"/>
        <v>#DIV/0!</v>
      </c>
      <c r="AA191" s="52"/>
    </row>
    <row r="192" spans="1:27" s="30" customFormat="1" ht="15" hidden="1" customHeight="1" x14ac:dyDescent="0.25">
      <c r="A192" s="46" t="s">
        <v>226</v>
      </c>
      <c r="B192" s="46" t="s">
        <v>141</v>
      </c>
      <c r="C192" s="65" t="s">
        <v>428</v>
      </c>
      <c r="D192" s="46" t="s">
        <v>201</v>
      </c>
      <c r="E192" s="113" t="s">
        <v>46</v>
      </c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01"/>
      <c r="V192" s="101"/>
      <c r="W192" s="101"/>
      <c r="X192" s="94"/>
      <c r="Y192" s="38"/>
      <c r="Z192" s="81" t="e">
        <f t="shared" si="47"/>
        <v>#DIV/0!</v>
      </c>
      <c r="AA192" s="52"/>
    </row>
    <row r="193" spans="1:27" s="30" customFormat="1" ht="15" hidden="1" customHeight="1" x14ac:dyDescent="0.25">
      <c r="A193" s="46" t="s">
        <v>226</v>
      </c>
      <c r="B193" s="46" t="s">
        <v>141</v>
      </c>
      <c r="C193" s="65" t="s">
        <v>485</v>
      </c>
      <c r="D193" s="46" t="s">
        <v>144</v>
      </c>
      <c r="E193" s="113" t="s">
        <v>45</v>
      </c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00">
        <f>U194</f>
        <v>0</v>
      </c>
      <c r="V193" s="100">
        <f t="shared" ref="V193:Y193" si="74">V194</f>
        <v>0</v>
      </c>
      <c r="W193" s="100">
        <f t="shared" si="74"/>
        <v>0</v>
      </c>
      <c r="X193" s="94"/>
      <c r="Y193" s="50">
        <f t="shared" si="74"/>
        <v>0</v>
      </c>
      <c r="Z193" s="81" t="e">
        <f t="shared" si="47"/>
        <v>#DIV/0!</v>
      </c>
      <c r="AA193" s="52"/>
    </row>
    <row r="194" spans="1:27" s="30" customFormat="1" ht="27" hidden="1" customHeight="1" x14ac:dyDescent="0.25">
      <c r="A194" s="46" t="s">
        <v>226</v>
      </c>
      <c r="B194" s="46" t="s">
        <v>141</v>
      </c>
      <c r="C194" s="65" t="s">
        <v>485</v>
      </c>
      <c r="D194" s="46" t="s">
        <v>201</v>
      </c>
      <c r="E194" s="113" t="s">
        <v>46</v>
      </c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01"/>
      <c r="V194" s="101"/>
      <c r="W194" s="101"/>
      <c r="X194" s="94"/>
      <c r="Y194" s="38"/>
      <c r="Z194" s="81" t="e">
        <f t="shared" si="47"/>
        <v>#DIV/0!</v>
      </c>
      <c r="AA194" s="52"/>
    </row>
    <row r="195" spans="1:27" s="30" customFormat="1" ht="17.25" customHeight="1" x14ac:dyDescent="0.25">
      <c r="A195" s="46" t="s">
        <v>226</v>
      </c>
      <c r="B195" s="46" t="s">
        <v>141</v>
      </c>
      <c r="C195" s="65" t="s">
        <v>230</v>
      </c>
      <c r="D195" s="46" t="s">
        <v>144</v>
      </c>
      <c r="E195" s="113" t="s">
        <v>19</v>
      </c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99">
        <f>U196</f>
        <v>967211</v>
      </c>
      <c r="V195" s="100">
        <f t="shared" ref="V195:Y196" si="75">V196</f>
        <v>0</v>
      </c>
      <c r="W195" s="100">
        <f t="shared" si="75"/>
        <v>0</v>
      </c>
      <c r="X195" s="94"/>
      <c r="Y195" s="50">
        <f t="shared" si="75"/>
        <v>14410</v>
      </c>
      <c r="Z195" s="81">
        <f t="shared" si="47"/>
        <v>0</v>
      </c>
      <c r="AA195" s="52"/>
    </row>
    <row r="196" spans="1:27" s="30" customFormat="1" ht="17.25" customHeight="1" x14ac:dyDescent="0.25">
      <c r="A196" s="46" t="s">
        <v>226</v>
      </c>
      <c r="B196" s="46" t="s">
        <v>141</v>
      </c>
      <c r="C196" s="65" t="s">
        <v>231</v>
      </c>
      <c r="D196" s="46" t="s">
        <v>144</v>
      </c>
      <c r="E196" s="113" t="s">
        <v>20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99">
        <f>U197</f>
        <v>967211</v>
      </c>
      <c r="V196" s="100">
        <f t="shared" si="75"/>
        <v>0</v>
      </c>
      <c r="W196" s="100">
        <f t="shared" si="75"/>
        <v>0</v>
      </c>
      <c r="X196" s="94"/>
      <c r="Y196" s="50">
        <f t="shared" si="75"/>
        <v>14410</v>
      </c>
      <c r="Z196" s="81">
        <f t="shared" si="47"/>
        <v>0</v>
      </c>
      <c r="AA196" s="52"/>
    </row>
    <row r="197" spans="1:27" s="30" customFormat="1" ht="17.25" customHeight="1" x14ac:dyDescent="0.25">
      <c r="A197" s="46" t="s">
        <v>226</v>
      </c>
      <c r="B197" s="46" t="s">
        <v>141</v>
      </c>
      <c r="C197" s="65" t="s">
        <v>231</v>
      </c>
      <c r="D197" s="46" t="s">
        <v>159</v>
      </c>
      <c r="E197" s="113" t="s">
        <v>13</v>
      </c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95">
        <v>967211</v>
      </c>
      <c r="V197" s="101"/>
      <c r="W197" s="101"/>
      <c r="X197" s="94"/>
      <c r="Y197" s="38">
        <v>14410</v>
      </c>
      <c r="Z197" s="81">
        <f t="shared" si="47"/>
        <v>0</v>
      </c>
      <c r="AA197" s="52"/>
    </row>
    <row r="198" spans="1:27" s="30" customFormat="1" ht="30" customHeight="1" x14ac:dyDescent="0.25">
      <c r="A198" s="46" t="s">
        <v>226</v>
      </c>
      <c r="B198" s="46" t="s">
        <v>141</v>
      </c>
      <c r="C198" s="65" t="s">
        <v>232</v>
      </c>
      <c r="D198" s="46" t="s">
        <v>144</v>
      </c>
      <c r="E198" s="139" t="s">
        <v>632</v>
      </c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98">
        <f>U199</f>
        <v>200000</v>
      </c>
      <c r="V198" s="102">
        <f t="shared" ref="V198:Y200" si="76">V199</f>
        <v>0</v>
      </c>
      <c r="W198" s="102">
        <f t="shared" si="76"/>
        <v>0</v>
      </c>
      <c r="X198" s="94"/>
      <c r="Y198" s="48">
        <f t="shared" si="76"/>
        <v>0</v>
      </c>
      <c r="Z198" s="81"/>
      <c r="AA198" s="52"/>
    </row>
    <row r="199" spans="1:27" s="30" customFormat="1" ht="16.5" customHeight="1" x14ac:dyDescent="0.25">
      <c r="A199" s="46" t="s">
        <v>226</v>
      </c>
      <c r="B199" s="46" t="s">
        <v>141</v>
      </c>
      <c r="C199" s="65" t="s">
        <v>233</v>
      </c>
      <c r="D199" s="46" t="s">
        <v>144</v>
      </c>
      <c r="E199" s="113" t="s">
        <v>67</v>
      </c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99">
        <f>U200</f>
        <v>200000</v>
      </c>
      <c r="V199" s="100">
        <f t="shared" si="76"/>
        <v>0</v>
      </c>
      <c r="W199" s="100">
        <f>W200</f>
        <v>0</v>
      </c>
      <c r="X199" s="94"/>
      <c r="Y199" s="50">
        <f t="shared" si="76"/>
        <v>0</v>
      </c>
      <c r="Z199" s="81"/>
      <c r="AA199" s="52"/>
    </row>
    <row r="200" spans="1:27" s="30" customFormat="1" ht="16.5" customHeight="1" x14ac:dyDescent="0.25">
      <c r="A200" s="46" t="s">
        <v>226</v>
      </c>
      <c r="B200" s="46" t="s">
        <v>141</v>
      </c>
      <c r="C200" s="65" t="s">
        <v>234</v>
      </c>
      <c r="D200" s="46" t="s">
        <v>144</v>
      </c>
      <c r="E200" s="113" t="s">
        <v>68</v>
      </c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99">
        <f>U201</f>
        <v>200000</v>
      </c>
      <c r="V200" s="100">
        <f t="shared" si="76"/>
        <v>0</v>
      </c>
      <c r="W200" s="100">
        <f>W201</f>
        <v>0</v>
      </c>
      <c r="X200" s="94"/>
      <c r="Y200" s="50">
        <f t="shared" si="76"/>
        <v>0</v>
      </c>
      <c r="Z200" s="81"/>
      <c r="AA200" s="52"/>
    </row>
    <row r="201" spans="1:27" s="30" customFormat="1" ht="16.5" customHeight="1" x14ac:dyDescent="0.25">
      <c r="A201" s="46" t="s">
        <v>226</v>
      </c>
      <c r="B201" s="46" t="s">
        <v>141</v>
      </c>
      <c r="C201" s="65" t="s">
        <v>234</v>
      </c>
      <c r="D201" s="46" t="s">
        <v>159</v>
      </c>
      <c r="E201" s="113" t="s">
        <v>13</v>
      </c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95">
        <v>200000</v>
      </c>
      <c r="V201" s="101"/>
      <c r="W201" s="101"/>
      <c r="X201" s="94"/>
      <c r="Y201" s="38"/>
      <c r="Z201" s="81"/>
      <c r="AA201" s="52"/>
    </row>
    <row r="202" spans="1:27" s="30" customFormat="1" ht="25.5" customHeight="1" x14ac:dyDescent="0.25">
      <c r="A202" s="46" t="s">
        <v>226</v>
      </c>
      <c r="B202" s="46" t="s">
        <v>141</v>
      </c>
      <c r="C202" s="65" t="s">
        <v>235</v>
      </c>
      <c r="D202" s="46" t="s">
        <v>144</v>
      </c>
      <c r="E202" s="114" t="s">
        <v>452</v>
      </c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99">
        <f>U203</f>
        <v>12149132.24</v>
      </c>
      <c r="V202" s="100">
        <f>V203</f>
        <v>0</v>
      </c>
      <c r="W202" s="100">
        <f t="shared" ref="W202" si="77">W203</f>
        <v>0</v>
      </c>
      <c r="X202" s="94"/>
      <c r="Y202" s="50">
        <f>Y207</f>
        <v>0</v>
      </c>
      <c r="Z202" s="81"/>
      <c r="AA202" s="52"/>
    </row>
    <row r="203" spans="1:27" s="30" customFormat="1" ht="26.25" customHeight="1" x14ac:dyDescent="0.25">
      <c r="A203" s="46" t="s">
        <v>226</v>
      </c>
      <c r="B203" s="46" t="s">
        <v>141</v>
      </c>
      <c r="C203" s="65" t="s">
        <v>236</v>
      </c>
      <c r="D203" s="46" t="s">
        <v>144</v>
      </c>
      <c r="E203" s="139" t="s">
        <v>69</v>
      </c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98">
        <f>U207</f>
        <v>12149132.24</v>
      </c>
      <c r="V203" s="102">
        <f>V207</f>
        <v>0</v>
      </c>
      <c r="W203" s="102">
        <f>W207</f>
        <v>0</v>
      </c>
      <c r="X203" s="94"/>
      <c r="Y203" s="48">
        <f>Y204+Y205+Y206+Y207</f>
        <v>0</v>
      </c>
      <c r="Z203" s="81"/>
      <c r="AA203" s="52"/>
    </row>
    <row r="204" spans="1:27" s="30" customFormat="1" ht="39" hidden="1" customHeight="1" x14ac:dyDescent="0.25">
      <c r="A204" s="46" t="s">
        <v>226</v>
      </c>
      <c r="B204" s="46" t="s">
        <v>141</v>
      </c>
      <c r="C204" s="65" t="s">
        <v>395</v>
      </c>
      <c r="D204" s="46" t="s">
        <v>239</v>
      </c>
      <c r="E204" s="113" t="s">
        <v>396</v>
      </c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98"/>
      <c r="V204" s="102"/>
      <c r="W204" s="102"/>
      <c r="X204" s="94"/>
      <c r="Y204" s="54"/>
      <c r="Z204" s="81"/>
      <c r="AA204" s="52"/>
    </row>
    <row r="205" spans="1:27" s="30" customFormat="1" ht="36" hidden="1" customHeight="1" x14ac:dyDescent="0.25">
      <c r="A205" s="46" t="s">
        <v>226</v>
      </c>
      <c r="B205" s="46" t="s">
        <v>141</v>
      </c>
      <c r="C205" s="65" t="s">
        <v>398</v>
      </c>
      <c r="D205" s="46" t="s">
        <v>239</v>
      </c>
      <c r="E205" s="113" t="s">
        <v>397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98"/>
      <c r="V205" s="102"/>
      <c r="W205" s="102"/>
      <c r="X205" s="94"/>
      <c r="Y205" s="54"/>
      <c r="Z205" s="81"/>
      <c r="AA205" s="52"/>
    </row>
    <row r="206" spans="1:27" s="30" customFormat="1" ht="36" hidden="1" customHeight="1" x14ac:dyDescent="0.25">
      <c r="A206" s="46" t="s">
        <v>226</v>
      </c>
      <c r="B206" s="46" t="s">
        <v>141</v>
      </c>
      <c r="C206" s="65" t="s">
        <v>400</v>
      </c>
      <c r="D206" s="46" t="s">
        <v>239</v>
      </c>
      <c r="E206" s="113" t="s">
        <v>399</v>
      </c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98"/>
      <c r="V206" s="102"/>
      <c r="W206" s="102"/>
      <c r="X206" s="94"/>
      <c r="Y206" s="54"/>
      <c r="Z206" s="81"/>
      <c r="AA206" s="52"/>
    </row>
    <row r="207" spans="1:27" s="30" customFormat="1" ht="27" customHeight="1" x14ac:dyDescent="0.25">
      <c r="A207" s="46" t="s">
        <v>226</v>
      </c>
      <c r="B207" s="46" t="s">
        <v>141</v>
      </c>
      <c r="C207" s="65" t="s">
        <v>237</v>
      </c>
      <c r="D207" s="46" t="s">
        <v>144</v>
      </c>
      <c r="E207" s="113" t="s">
        <v>70</v>
      </c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99">
        <f>U208+U212+U217</f>
        <v>12149132.24</v>
      </c>
      <c r="V207" s="100">
        <f>V208+V212+V217</f>
        <v>0</v>
      </c>
      <c r="W207" s="100">
        <f>W208+W212+W217</f>
        <v>0</v>
      </c>
      <c r="X207" s="94"/>
      <c r="Y207" s="50">
        <f>Y208+Y212+Y217</f>
        <v>0</v>
      </c>
      <c r="Z207" s="81"/>
      <c r="AA207" s="52"/>
    </row>
    <row r="208" spans="1:27" s="30" customFormat="1" ht="51.75" hidden="1" customHeight="1" x14ac:dyDescent="0.25">
      <c r="A208" s="46" t="s">
        <v>226</v>
      </c>
      <c r="B208" s="46" t="s">
        <v>141</v>
      </c>
      <c r="C208" s="65" t="s">
        <v>415</v>
      </c>
      <c r="D208" s="46" t="s">
        <v>144</v>
      </c>
      <c r="E208" s="113" t="s">
        <v>416</v>
      </c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00">
        <f>U209+U210+U211</f>
        <v>0</v>
      </c>
      <c r="V208" s="100">
        <f t="shared" ref="V208:W208" si="78">V209+V210+V211</f>
        <v>0</v>
      </c>
      <c r="W208" s="100">
        <f t="shared" si="78"/>
        <v>0</v>
      </c>
      <c r="X208" s="94"/>
      <c r="Y208" s="50">
        <f>Y209+Y210+Y211</f>
        <v>0</v>
      </c>
      <c r="Z208" s="81"/>
      <c r="AA208" s="52"/>
    </row>
    <row r="209" spans="1:27" s="30" customFormat="1" ht="26.25" hidden="1" customHeight="1" x14ac:dyDescent="0.25">
      <c r="A209" s="46" t="s">
        <v>226</v>
      </c>
      <c r="B209" s="46" t="s">
        <v>141</v>
      </c>
      <c r="C209" s="65" t="s">
        <v>415</v>
      </c>
      <c r="D209" s="46" t="s">
        <v>306</v>
      </c>
      <c r="E209" s="113" t="s">
        <v>127</v>
      </c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01"/>
      <c r="V209" s="101"/>
      <c r="W209" s="101"/>
      <c r="X209" s="94"/>
      <c r="Y209" s="38"/>
      <c r="Z209" s="81"/>
      <c r="AA209" s="52"/>
    </row>
    <row r="210" spans="1:27" s="30" customFormat="1" ht="26.25" hidden="1" customHeight="1" x14ac:dyDescent="0.25">
      <c r="A210" s="46" t="s">
        <v>226</v>
      </c>
      <c r="B210" s="46" t="s">
        <v>141</v>
      </c>
      <c r="C210" s="65" t="s">
        <v>415</v>
      </c>
      <c r="D210" s="46" t="s">
        <v>481</v>
      </c>
      <c r="E210" s="113" t="s">
        <v>482</v>
      </c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01"/>
      <c r="V210" s="101"/>
      <c r="W210" s="101"/>
      <c r="X210" s="94"/>
      <c r="Y210" s="38"/>
      <c r="Z210" s="81"/>
      <c r="AA210" s="52"/>
    </row>
    <row r="211" spans="1:27" s="30" customFormat="1" ht="26.25" hidden="1" customHeight="1" x14ac:dyDescent="0.25">
      <c r="A211" s="46" t="s">
        <v>226</v>
      </c>
      <c r="B211" s="46" t="s">
        <v>141</v>
      </c>
      <c r="C211" s="65" t="s">
        <v>415</v>
      </c>
      <c r="D211" s="46" t="s">
        <v>178</v>
      </c>
      <c r="E211" s="113" t="s">
        <v>547</v>
      </c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01"/>
      <c r="V211" s="101"/>
      <c r="W211" s="101"/>
      <c r="X211" s="94"/>
      <c r="Y211" s="38"/>
      <c r="Z211" s="81"/>
      <c r="AA211" s="52"/>
    </row>
    <row r="212" spans="1:27" s="30" customFormat="1" ht="39" customHeight="1" x14ac:dyDescent="0.25">
      <c r="A212" s="46" t="s">
        <v>226</v>
      </c>
      <c r="B212" s="46" t="s">
        <v>141</v>
      </c>
      <c r="C212" s="65" t="s">
        <v>418</v>
      </c>
      <c r="D212" s="46" t="s">
        <v>144</v>
      </c>
      <c r="E212" s="113" t="s">
        <v>417</v>
      </c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00">
        <f>U213+U214+U216+U215</f>
        <v>6483300</v>
      </c>
      <c r="V212" s="100">
        <f t="shared" ref="V212:W212" si="79">V213+V214+V216+V215</f>
        <v>0</v>
      </c>
      <c r="W212" s="100">
        <f t="shared" si="79"/>
        <v>0</v>
      </c>
      <c r="X212" s="94"/>
      <c r="Y212" s="50">
        <f>Y213+Y214+Y216+Y215</f>
        <v>0</v>
      </c>
      <c r="Z212" s="81"/>
      <c r="AA212" s="52"/>
    </row>
    <row r="213" spans="1:27" s="30" customFormat="1" ht="21" hidden="1" customHeight="1" x14ac:dyDescent="0.25">
      <c r="A213" s="46" t="s">
        <v>226</v>
      </c>
      <c r="B213" s="46" t="s">
        <v>141</v>
      </c>
      <c r="C213" s="65" t="s">
        <v>418</v>
      </c>
      <c r="D213" s="46" t="s">
        <v>306</v>
      </c>
      <c r="E213" s="113" t="s">
        <v>127</v>
      </c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01"/>
      <c r="V213" s="101"/>
      <c r="W213" s="101"/>
      <c r="X213" s="94"/>
      <c r="Y213" s="38"/>
      <c r="Z213" s="81"/>
      <c r="AA213" s="52"/>
    </row>
    <row r="214" spans="1:27" s="30" customFormat="1" ht="27" hidden="1" customHeight="1" x14ac:dyDescent="0.25">
      <c r="A214" s="46" t="s">
        <v>226</v>
      </c>
      <c r="B214" s="46" t="s">
        <v>141</v>
      </c>
      <c r="C214" s="65" t="s">
        <v>418</v>
      </c>
      <c r="D214" s="46" t="s">
        <v>481</v>
      </c>
      <c r="E214" s="113" t="s">
        <v>482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01"/>
      <c r="V214" s="101"/>
      <c r="W214" s="101"/>
      <c r="X214" s="94"/>
      <c r="Y214" s="38"/>
      <c r="Z214" s="81"/>
      <c r="AA214" s="52"/>
    </row>
    <row r="215" spans="1:27" s="30" customFormat="1" ht="27" customHeight="1" x14ac:dyDescent="0.25">
      <c r="A215" s="75" t="s">
        <v>226</v>
      </c>
      <c r="B215" s="75" t="s">
        <v>141</v>
      </c>
      <c r="C215" s="65" t="s">
        <v>418</v>
      </c>
      <c r="D215" s="75" t="s">
        <v>239</v>
      </c>
      <c r="E215" s="120" t="s">
        <v>72</v>
      </c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2"/>
      <c r="U215" s="101">
        <v>6483300</v>
      </c>
      <c r="V215" s="101"/>
      <c r="W215" s="101"/>
      <c r="X215" s="94"/>
      <c r="Y215" s="38"/>
      <c r="Z215" s="81"/>
      <c r="AA215" s="52"/>
    </row>
    <row r="216" spans="1:27" s="30" customFormat="1" ht="27" hidden="1" customHeight="1" x14ac:dyDescent="0.25">
      <c r="A216" s="46" t="s">
        <v>226</v>
      </c>
      <c r="B216" s="46" t="s">
        <v>141</v>
      </c>
      <c r="C216" s="65" t="s">
        <v>418</v>
      </c>
      <c r="D216" s="46" t="s">
        <v>178</v>
      </c>
      <c r="E216" s="113" t="s">
        <v>547</v>
      </c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01"/>
      <c r="V216" s="101"/>
      <c r="W216" s="101"/>
      <c r="X216" s="94"/>
      <c r="Y216" s="38"/>
      <c r="Z216" s="81"/>
      <c r="AA216" s="52"/>
    </row>
    <row r="217" spans="1:27" s="30" customFormat="1" ht="39" customHeight="1" x14ac:dyDescent="0.25">
      <c r="A217" s="46" t="s">
        <v>226</v>
      </c>
      <c r="B217" s="46" t="s">
        <v>141</v>
      </c>
      <c r="C217" s="65" t="s">
        <v>238</v>
      </c>
      <c r="D217" s="46" t="s">
        <v>144</v>
      </c>
      <c r="E217" s="113" t="s">
        <v>71</v>
      </c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00">
        <f>U218+U219+U220+U221</f>
        <v>5665832.2400000002</v>
      </c>
      <c r="V217" s="100">
        <f t="shared" ref="V217:W217" si="80">V218+V219+V220+V221</f>
        <v>0</v>
      </c>
      <c r="W217" s="100">
        <f t="shared" si="80"/>
        <v>0</v>
      </c>
      <c r="X217" s="94"/>
      <c r="Y217" s="50">
        <f>Y218+Y219+Y220+Y221</f>
        <v>0</v>
      </c>
      <c r="Z217" s="81"/>
      <c r="AA217" s="52"/>
    </row>
    <row r="218" spans="1:27" s="30" customFormat="1" ht="24" hidden="1" customHeight="1" x14ac:dyDescent="0.25">
      <c r="A218" s="46" t="s">
        <v>226</v>
      </c>
      <c r="B218" s="46" t="s">
        <v>141</v>
      </c>
      <c r="C218" s="65" t="s">
        <v>238</v>
      </c>
      <c r="D218" s="46" t="s">
        <v>306</v>
      </c>
      <c r="E218" s="113" t="s">
        <v>127</v>
      </c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95"/>
      <c r="V218" s="95"/>
      <c r="W218" s="95"/>
      <c r="X218" s="94"/>
      <c r="Y218" s="38"/>
      <c r="Z218" s="81"/>
      <c r="AA218" s="52"/>
    </row>
    <row r="219" spans="1:27" s="30" customFormat="1" ht="27" hidden="1" customHeight="1" x14ac:dyDescent="0.25">
      <c r="A219" s="46" t="s">
        <v>226</v>
      </c>
      <c r="B219" s="46" t="s">
        <v>141</v>
      </c>
      <c r="C219" s="65" t="s">
        <v>238</v>
      </c>
      <c r="D219" s="46" t="s">
        <v>481</v>
      </c>
      <c r="E219" s="113" t="s">
        <v>482</v>
      </c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95"/>
      <c r="V219" s="95"/>
      <c r="W219" s="95"/>
      <c r="X219" s="94"/>
      <c r="Y219" s="38"/>
      <c r="Z219" s="81"/>
      <c r="AA219" s="52"/>
    </row>
    <row r="220" spans="1:27" s="30" customFormat="1" ht="27" customHeight="1" x14ac:dyDescent="0.25">
      <c r="A220" s="46" t="s">
        <v>226</v>
      </c>
      <c r="B220" s="46" t="s">
        <v>141</v>
      </c>
      <c r="C220" s="65" t="s">
        <v>238</v>
      </c>
      <c r="D220" s="46" t="s">
        <v>239</v>
      </c>
      <c r="E220" s="113" t="s">
        <v>72</v>
      </c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95">
        <v>5665832.2400000002</v>
      </c>
      <c r="V220" s="95"/>
      <c r="W220" s="95"/>
      <c r="X220" s="94"/>
      <c r="Y220" s="38"/>
      <c r="Z220" s="81"/>
      <c r="AA220" s="52"/>
    </row>
    <row r="221" spans="1:27" s="30" customFormat="1" ht="27" hidden="1" customHeight="1" x14ac:dyDescent="0.25">
      <c r="A221" s="46" t="s">
        <v>226</v>
      </c>
      <c r="B221" s="46" t="s">
        <v>141</v>
      </c>
      <c r="C221" s="65" t="s">
        <v>238</v>
      </c>
      <c r="D221" s="46" t="s">
        <v>178</v>
      </c>
      <c r="E221" s="113" t="s">
        <v>547</v>
      </c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95"/>
      <c r="V221" s="95"/>
      <c r="W221" s="95"/>
      <c r="X221" s="94"/>
      <c r="Y221" s="38"/>
      <c r="Z221" s="81"/>
      <c r="AA221" s="52"/>
    </row>
    <row r="222" spans="1:27" s="30" customFormat="1" ht="27" customHeight="1" x14ac:dyDescent="0.25">
      <c r="A222" s="46" t="s">
        <v>226</v>
      </c>
      <c r="B222" s="46" t="s">
        <v>141</v>
      </c>
      <c r="C222" s="65" t="s">
        <v>240</v>
      </c>
      <c r="D222" s="46" t="s">
        <v>144</v>
      </c>
      <c r="E222" s="114" t="s">
        <v>633</v>
      </c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99">
        <f>U223</f>
        <v>3610215</v>
      </c>
      <c r="V222" s="100">
        <f t="shared" ref="V222:Y225" si="81">V223</f>
        <v>0</v>
      </c>
      <c r="W222" s="100">
        <f>W223</f>
        <v>0</v>
      </c>
      <c r="X222" s="94"/>
      <c r="Y222" s="50">
        <f t="shared" si="81"/>
        <v>0</v>
      </c>
      <c r="Z222" s="81"/>
      <c r="AA222" s="55"/>
    </row>
    <row r="223" spans="1:27" s="30" customFormat="1" ht="26.25" customHeight="1" x14ac:dyDescent="0.25">
      <c r="A223" s="46" t="s">
        <v>226</v>
      </c>
      <c r="B223" s="46" t="s">
        <v>141</v>
      </c>
      <c r="C223" s="65" t="s">
        <v>241</v>
      </c>
      <c r="D223" s="46" t="s">
        <v>144</v>
      </c>
      <c r="E223" s="139" t="s">
        <v>73</v>
      </c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98">
        <f>U224</f>
        <v>3610215</v>
      </c>
      <c r="V223" s="102">
        <f t="shared" si="81"/>
        <v>0</v>
      </c>
      <c r="W223" s="102">
        <f t="shared" si="81"/>
        <v>0</v>
      </c>
      <c r="X223" s="94"/>
      <c r="Y223" s="48">
        <f t="shared" si="81"/>
        <v>0</v>
      </c>
      <c r="Z223" s="81"/>
      <c r="AA223" s="52"/>
    </row>
    <row r="224" spans="1:27" s="30" customFormat="1" ht="15" customHeight="1" x14ac:dyDescent="0.25">
      <c r="A224" s="46" t="s">
        <v>226</v>
      </c>
      <c r="B224" s="46" t="s">
        <v>141</v>
      </c>
      <c r="C224" s="65" t="s">
        <v>242</v>
      </c>
      <c r="D224" s="46" t="s">
        <v>144</v>
      </c>
      <c r="E224" s="113" t="s">
        <v>74</v>
      </c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99">
        <f>U225</f>
        <v>3610215</v>
      </c>
      <c r="V224" s="100">
        <f t="shared" si="81"/>
        <v>0</v>
      </c>
      <c r="W224" s="100">
        <f t="shared" si="81"/>
        <v>0</v>
      </c>
      <c r="X224" s="94"/>
      <c r="Y224" s="50">
        <f t="shared" si="81"/>
        <v>0</v>
      </c>
      <c r="Z224" s="81"/>
      <c r="AA224" s="52"/>
    </row>
    <row r="225" spans="1:27" s="30" customFormat="1" ht="27" customHeight="1" x14ac:dyDescent="0.25">
      <c r="A225" s="46" t="s">
        <v>226</v>
      </c>
      <c r="B225" s="46" t="s">
        <v>141</v>
      </c>
      <c r="C225" s="65" t="s">
        <v>243</v>
      </c>
      <c r="D225" s="46" t="s">
        <v>144</v>
      </c>
      <c r="E225" s="113" t="s">
        <v>75</v>
      </c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99">
        <f>U226</f>
        <v>3610215</v>
      </c>
      <c r="V225" s="100">
        <f t="shared" si="81"/>
        <v>0</v>
      </c>
      <c r="W225" s="100">
        <f t="shared" si="81"/>
        <v>0</v>
      </c>
      <c r="X225" s="94"/>
      <c r="Y225" s="50">
        <f>Y226+Y227</f>
        <v>0</v>
      </c>
      <c r="Z225" s="81"/>
      <c r="AA225" s="52"/>
    </row>
    <row r="226" spans="1:27" s="30" customFormat="1" ht="53.25" customHeight="1" x14ac:dyDescent="0.25">
      <c r="A226" s="46" t="s">
        <v>226</v>
      </c>
      <c r="B226" s="46" t="s">
        <v>141</v>
      </c>
      <c r="C226" s="65" t="s">
        <v>243</v>
      </c>
      <c r="D226" s="46" t="s">
        <v>534</v>
      </c>
      <c r="E226" s="113" t="s">
        <v>535</v>
      </c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95">
        <v>3610215</v>
      </c>
      <c r="V226" s="101"/>
      <c r="W226" s="101"/>
      <c r="X226" s="94"/>
      <c r="Y226" s="38"/>
      <c r="Z226" s="81"/>
      <c r="AA226" s="52"/>
    </row>
    <row r="227" spans="1:27" s="30" customFormat="1" ht="26.25" hidden="1" customHeight="1" x14ac:dyDescent="0.25">
      <c r="A227" s="46" t="s">
        <v>226</v>
      </c>
      <c r="B227" s="46" t="s">
        <v>141</v>
      </c>
      <c r="C227" s="65" t="s">
        <v>243</v>
      </c>
      <c r="D227" s="46" t="s">
        <v>548</v>
      </c>
      <c r="E227" s="113" t="s">
        <v>549</v>
      </c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95"/>
      <c r="V227" s="101">
        <v>0</v>
      </c>
      <c r="W227" s="101">
        <v>0</v>
      </c>
      <c r="X227" s="94"/>
      <c r="Y227" s="38"/>
      <c r="Z227" s="81"/>
      <c r="AA227" s="52"/>
    </row>
    <row r="228" spans="1:27" s="30" customFormat="1" ht="19.5" hidden="1" customHeight="1" x14ac:dyDescent="0.25">
      <c r="A228" s="46" t="s">
        <v>226</v>
      </c>
      <c r="B228" s="46" t="s">
        <v>141</v>
      </c>
      <c r="C228" s="65" t="s">
        <v>161</v>
      </c>
      <c r="D228" s="46" t="s">
        <v>144</v>
      </c>
      <c r="E228" s="114" t="s">
        <v>15</v>
      </c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99">
        <f>U229</f>
        <v>0</v>
      </c>
      <c r="V228" s="103">
        <f>V229</f>
        <v>0</v>
      </c>
      <c r="W228" s="103">
        <f t="shared" ref="W228" si="82">W229</f>
        <v>0</v>
      </c>
      <c r="X228" s="94"/>
      <c r="Y228" s="50">
        <f>Y229</f>
        <v>0</v>
      </c>
      <c r="Z228" s="81"/>
      <c r="AA228" s="55" t="e">
        <f>W228/Y228</f>
        <v>#DIV/0!</v>
      </c>
    </row>
    <row r="229" spans="1:27" s="30" customFormat="1" ht="18.75" hidden="1" customHeight="1" x14ac:dyDescent="0.25">
      <c r="A229" s="46" t="s">
        <v>226</v>
      </c>
      <c r="B229" s="46" t="s">
        <v>141</v>
      </c>
      <c r="C229" s="65" t="s">
        <v>176</v>
      </c>
      <c r="D229" s="46" t="s">
        <v>144</v>
      </c>
      <c r="E229" s="139" t="s">
        <v>25</v>
      </c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98">
        <f>U230+U233+U235</f>
        <v>0</v>
      </c>
      <c r="V229" s="108">
        <f t="shared" ref="V229:W229" si="83">V230+V233+V235</f>
        <v>0</v>
      </c>
      <c r="W229" s="108">
        <f t="shared" si="83"/>
        <v>0</v>
      </c>
      <c r="X229" s="94"/>
      <c r="Y229" s="48">
        <f>Y233+Y235</f>
        <v>0</v>
      </c>
      <c r="Z229" s="81"/>
      <c r="AA229" s="52"/>
    </row>
    <row r="230" spans="1:27" s="30" customFormat="1" ht="18" hidden="1" customHeight="1" x14ac:dyDescent="0.25">
      <c r="A230" s="46" t="s">
        <v>226</v>
      </c>
      <c r="B230" s="46" t="s">
        <v>141</v>
      </c>
      <c r="C230" s="65" t="s">
        <v>177</v>
      </c>
      <c r="D230" s="46" t="s">
        <v>144</v>
      </c>
      <c r="E230" s="113" t="s">
        <v>615</v>
      </c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99">
        <f>U231+U232</f>
        <v>0</v>
      </c>
      <c r="V230" s="99">
        <f t="shared" ref="V230:W230" si="84">V231+V232</f>
        <v>0</v>
      </c>
      <c r="W230" s="99">
        <f t="shared" si="84"/>
        <v>0</v>
      </c>
      <c r="X230" s="94"/>
      <c r="Y230" s="50">
        <f>Y231+Y232</f>
        <v>0</v>
      </c>
      <c r="Z230" s="81"/>
      <c r="AA230" s="52"/>
    </row>
    <row r="231" spans="1:27" s="30" customFormat="1" ht="26.25" hidden="1" customHeight="1" x14ac:dyDescent="0.25">
      <c r="A231" s="46" t="s">
        <v>226</v>
      </c>
      <c r="B231" s="46" t="s">
        <v>141</v>
      </c>
      <c r="C231" s="65" t="s">
        <v>177</v>
      </c>
      <c r="D231" s="46" t="s">
        <v>178</v>
      </c>
      <c r="E231" s="113" t="s">
        <v>616</v>
      </c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95"/>
      <c r="V231" s="104">
        <v>0</v>
      </c>
      <c r="W231" s="104">
        <v>0</v>
      </c>
      <c r="X231" s="94"/>
      <c r="Y231" s="38">
        <v>0</v>
      </c>
      <c r="Z231" s="81"/>
      <c r="AA231" s="52"/>
    </row>
    <row r="232" spans="1:27" s="30" customFormat="1" ht="26.25" hidden="1" customHeight="1" x14ac:dyDescent="0.25">
      <c r="A232" s="75" t="s">
        <v>226</v>
      </c>
      <c r="B232" s="75" t="s">
        <v>141</v>
      </c>
      <c r="C232" s="65" t="s">
        <v>177</v>
      </c>
      <c r="D232" s="75" t="s">
        <v>152</v>
      </c>
      <c r="E232" s="120" t="s">
        <v>8</v>
      </c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2"/>
      <c r="U232" s="95"/>
      <c r="V232" s="104"/>
      <c r="W232" s="104"/>
      <c r="X232" s="94"/>
      <c r="Y232" s="38"/>
      <c r="Z232" s="81"/>
      <c r="AA232" s="52"/>
    </row>
    <row r="233" spans="1:27" s="45" customFormat="1" ht="18" hidden="1" customHeight="1" x14ac:dyDescent="0.25">
      <c r="A233" s="56" t="s">
        <v>226</v>
      </c>
      <c r="B233" s="56" t="s">
        <v>141</v>
      </c>
      <c r="C233" s="66" t="s">
        <v>244</v>
      </c>
      <c r="D233" s="56" t="s">
        <v>144</v>
      </c>
      <c r="E233" s="140" t="s">
        <v>76</v>
      </c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99">
        <f>U234</f>
        <v>0</v>
      </c>
      <c r="V233" s="103">
        <f t="shared" ref="V233:Y233" si="85">V234</f>
        <v>0</v>
      </c>
      <c r="W233" s="103">
        <f t="shared" si="85"/>
        <v>0</v>
      </c>
      <c r="X233" s="94"/>
      <c r="Y233" s="50">
        <f t="shared" si="85"/>
        <v>0</v>
      </c>
      <c r="Z233" s="81"/>
      <c r="AA233" s="57"/>
    </row>
    <row r="234" spans="1:27" s="45" customFormat="1" ht="18.75" hidden="1" customHeight="1" x14ac:dyDescent="0.25">
      <c r="A234" s="56" t="s">
        <v>226</v>
      </c>
      <c r="B234" s="56" t="s">
        <v>141</v>
      </c>
      <c r="C234" s="66" t="s">
        <v>244</v>
      </c>
      <c r="D234" s="56" t="s">
        <v>159</v>
      </c>
      <c r="E234" s="140" t="s">
        <v>13</v>
      </c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95">
        <v>0</v>
      </c>
      <c r="V234" s="104">
        <v>0</v>
      </c>
      <c r="W234" s="104">
        <v>0</v>
      </c>
      <c r="X234" s="94"/>
      <c r="Y234" s="38">
        <v>0</v>
      </c>
      <c r="Z234" s="81"/>
      <c r="AA234" s="57"/>
    </row>
    <row r="235" spans="1:27" s="45" customFormat="1" ht="19.5" hidden="1" customHeight="1" x14ac:dyDescent="0.25">
      <c r="A235" s="56" t="s">
        <v>226</v>
      </c>
      <c r="B235" s="56" t="s">
        <v>141</v>
      </c>
      <c r="C235" s="66" t="s">
        <v>245</v>
      </c>
      <c r="D235" s="56" t="s">
        <v>144</v>
      </c>
      <c r="E235" s="140" t="s">
        <v>77</v>
      </c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99">
        <f>U236+U237</f>
        <v>0</v>
      </c>
      <c r="V235" s="103">
        <f t="shared" ref="V235:W235" si="86">V236+V237</f>
        <v>0</v>
      </c>
      <c r="W235" s="103">
        <f t="shared" si="86"/>
        <v>0</v>
      </c>
      <c r="X235" s="94"/>
      <c r="Y235" s="50">
        <f>Y236+Y237</f>
        <v>0</v>
      </c>
      <c r="Z235" s="81"/>
      <c r="AA235" s="57"/>
    </row>
    <row r="236" spans="1:27" s="45" customFormat="1" ht="19.5" hidden="1" customHeight="1" x14ac:dyDescent="0.25">
      <c r="A236" s="56" t="s">
        <v>226</v>
      </c>
      <c r="B236" s="56" t="s">
        <v>141</v>
      </c>
      <c r="C236" s="66" t="s">
        <v>245</v>
      </c>
      <c r="D236" s="56" t="s">
        <v>159</v>
      </c>
      <c r="E236" s="140" t="s">
        <v>13</v>
      </c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95"/>
      <c r="V236" s="104"/>
      <c r="W236" s="104"/>
      <c r="X236" s="94"/>
      <c r="Y236" s="38"/>
      <c r="Z236" s="81"/>
      <c r="AA236" s="57"/>
    </row>
    <row r="237" spans="1:27" s="45" customFormat="1" ht="26.25" hidden="1" customHeight="1" x14ac:dyDescent="0.25">
      <c r="A237" s="56" t="s">
        <v>226</v>
      </c>
      <c r="B237" s="56" t="s">
        <v>141</v>
      </c>
      <c r="C237" s="66" t="s">
        <v>245</v>
      </c>
      <c r="D237" s="56" t="s">
        <v>178</v>
      </c>
      <c r="E237" s="140" t="s">
        <v>486</v>
      </c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95"/>
      <c r="V237" s="104"/>
      <c r="W237" s="104"/>
      <c r="X237" s="94"/>
      <c r="Y237" s="38"/>
      <c r="Z237" s="81"/>
      <c r="AA237" s="57"/>
    </row>
    <row r="238" spans="1:27" s="30" customFormat="1" x14ac:dyDescent="0.25">
      <c r="A238" s="46" t="s">
        <v>226</v>
      </c>
      <c r="B238" s="46" t="s">
        <v>145</v>
      </c>
      <c r="C238" s="65" t="s">
        <v>143</v>
      </c>
      <c r="D238" s="46" t="s">
        <v>144</v>
      </c>
      <c r="E238" s="113" t="s">
        <v>78</v>
      </c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00">
        <f>U239+U244+U265</f>
        <v>23792216</v>
      </c>
      <c r="V238" s="100">
        <f>V239+V244+V265</f>
        <v>0</v>
      </c>
      <c r="W238" s="100">
        <f>W239+W244+W265</f>
        <v>0</v>
      </c>
      <c r="X238" s="94"/>
      <c r="Y238" s="50">
        <f>Y244+Y239+Y265</f>
        <v>0</v>
      </c>
      <c r="Z238" s="81"/>
      <c r="AA238" s="52"/>
    </row>
    <row r="239" spans="1:27" s="29" customFormat="1" ht="27" hidden="1" customHeight="1" x14ac:dyDescent="0.25">
      <c r="A239" s="46" t="s">
        <v>226</v>
      </c>
      <c r="B239" s="46" t="s">
        <v>145</v>
      </c>
      <c r="C239" s="65" t="s">
        <v>166</v>
      </c>
      <c r="D239" s="46" t="s">
        <v>144</v>
      </c>
      <c r="E239" s="114" t="s">
        <v>442</v>
      </c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99">
        <f>U240</f>
        <v>0</v>
      </c>
      <c r="V239" s="99">
        <f t="shared" ref="V239" si="87">V240</f>
        <v>0</v>
      </c>
      <c r="W239" s="99">
        <f>W240</f>
        <v>0</v>
      </c>
      <c r="X239" s="94"/>
      <c r="Y239" s="50">
        <f t="shared" ref="Y239" si="88">Y240+Y252+Y256</f>
        <v>0</v>
      </c>
      <c r="Z239" s="81"/>
      <c r="AA239" s="47"/>
    </row>
    <row r="240" spans="1:27" s="29" customFormat="1" ht="27.75" hidden="1" customHeight="1" x14ac:dyDescent="0.25">
      <c r="A240" s="46" t="s">
        <v>226</v>
      </c>
      <c r="B240" s="46" t="s">
        <v>145</v>
      </c>
      <c r="C240" s="65" t="s">
        <v>170</v>
      </c>
      <c r="D240" s="46" t="s">
        <v>144</v>
      </c>
      <c r="E240" s="139" t="s">
        <v>441</v>
      </c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98">
        <f>U241</f>
        <v>0</v>
      </c>
      <c r="V240" s="102">
        <f>V241</f>
        <v>0</v>
      </c>
      <c r="W240" s="102">
        <f>W241</f>
        <v>0</v>
      </c>
      <c r="X240" s="94"/>
      <c r="Y240" s="48">
        <f>Y241</f>
        <v>0</v>
      </c>
      <c r="Z240" s="81"/>
      <c r="AA240" s="47"/>
    </row>
    <row r="241" spans="1:27" s="29" customFormat="1" ht="26.25" hidden="1" customHeight="1" x14ac:dyDescent="0.25">
      <c r="A241" s="46" t="s">
        <v>226</v>
      </c>
      <c r="B241" s="46" t="s">
        <v>145</v>
      </c>
      <c r="C241" s="65" t="s">
        <v>171</v>
      </c>
      <c r="D241" s="46" t="s">
        <v>144</v>
      </c>
      <c r="E241" s="113" t="s">
        <v>21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99">
        <f>U242</f>
        <v>0</v>
      </c>
      <c r="V241" s="100">
        <f t="shared" ref="V241:Y242" si="89">V242</f>
        <v>0</v>
      </c>
      <c r="W241" s="100">
        <f>W242</f>
        <v>0</v>
      </c>
      <c r="X241" s="94"/>
      <c r="Y241" s="50">
        <f t="shared" si="89"/>
        <v>0</v>
      </c>
      <c r="Z241" s="81"/>
      <c r="AA241" s="47"/>
    </row>
    <row r="242" spans="1:27" s="29" customFormat="1" ht="15.75" hidden="1" customHeight="1" x14ac:dyDescent="0.25">
      <c r="A242" s="46" t="s">
        <v>226</v>
      </c>
      <c r="B242" s="46" t="s">
        <v>145</v>
      </c>
      <c r="C242" s="65" t="s">
        <v>172</v>
      </c>
      <c r="D242" s="46" t="s">
        <v>144</v>
      </c>
      <c r="E242" s="113" t="s">
        <v>22</v>
      </c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99">
        <f>U243</f>
        <v>0</v>
      </c>
      <c r="V242" s="100">
        <f t="shared" si="89"/>
        <v>0</v>
      </c>
      <c r="W242" s="100">
        <f>W243</f>
        <v>0</v>
      </c>
      <c r="X242" s="94"/>
      <c r="Y242" s="50">
        <f t="shared" si="89"/>
        <v>0</v>
      </c>
      <c r="Z242" s="81"/>
      <c r="AA242" s="47"/>
    </row>
    <row r="243" spans="1:27" s="29" customFormat="1" ht="42" hidden="1" customHeight="1" x14ac:dyDescent="0.25">
      <c r="A243" s="46" t="s">
        <v>226</v>
      </c>
      <c r="B243" s="46" t="s">
        <v>145</v>
      </c>
      <c r="C243" s="65" t="s">
        <v>172</v>
      </c>
      <c r="D243" s="46" t="s">
        <v>566</v>
      </c>
      <c r="E243" s="113" t="s">
        <v>567</v>
      </c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95"/>
      <c r="V243" s="101"/>
      <c r="W243" s="101"/>
      <c r="X243" s="94"/>
      <c r="Y243" s="38"/>
      <c r="Z243" s="81"/>
      <c r="AA243" s="47"/>
    </row>
    <row r="244" spans="1:27" s="30" customFormat="1" x14ac:dyDescent="0.25">
      <c r="A244" s="46" t="s">
        <v>226</v>
      </c>
      <c r="B244" s="46" t="s">
        <v>145</v>
      </c>
      <c r="C244" s="65" t="s">
        <v>197</v>
      </c>
      <c r="D244" s="46" t="s">
        <v>144</v>
      </c>
      <c r="E244" s="114" t="s">
        <v>621</v>
      </c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00">
        <f>U245</f>
        <v>23792216</v>
      </c>
      <c r="V244" s="100">
        <f t="shared" ref="V244:W244" si="90">V245</f>
        <v>0</v>
      </c>
      <c r="W244" s="100">
        <f t="shared" si="90"/>
        <v>0</v>
      </c>
      <c r="X244" s="94"/>
      <c r="Y244" s="50">
        <f>Y245</f>
        <v>0</v>
      </c>
      <c r="Z244" s="81"/>
      <c r="AA244" s="52"/>
    </row>
    <row r="245" spans="1:27" s="30" customFormat="1" x14ac:dyDescent="0.25">
      <c r="A245" s="46" t="s">
        <v>226</v>
      </c>
      <c r="B245" s="46" t="s">
        <v>145</v>
      </c>
      <c r="C245" s="65" t="s">
        <v>246</v>
      </c>
      <c r="D245" s="46" t="s">
        <v>144</v>
      </c>
      <c r="E245" s="139" t="s">
        <v>560</v>
      </c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02">
        <f>U246+U249+U254+U259</f>
        <v>23792216</v>
      </c>
      <c r="V245" s="102">
        <f t="shared" ref="V245:W245" si="91">V246+V249+V254+V259</f>
        <v>0</v>
      </c>
      <c r="W245" s="102">
        <f t="shared" si="91"/>
        <v>0</v>
      </c>
      <c r="X245" s="94"/>
      <c r="Y245" s="48">
        <f>Y249+Y254+Y259+Y246</f>
        <v>0</v>
      </c>
      <c r="Z245" s="81"/>
      <c r="AA245" s="52"/>
    </row>
    <row r="246" spans="1:27" s="30" customFormat="1" ht="14.25" customHeight="1" x14ac:dyDescent="0.25">
      <c r="A246" s="46" t="s">
        <v>226</v>
      </c>
      <c r="B246" s="46" t="s">
        <v>145</v>
      </c>
      <c r="C246" s="65" t="s">
        <v>429</v>
      </c>
      <c r="D246" s="46" t="s">
        <v>144</v>
      </c>
      <c r="E246" s="113" t="s">
        <v>430</v>
      </c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02">
        <f>U247</f>
        <v>150000</v>
      </c>
      <c r="V246" s="102">
        <f t="shared" ref="V246:W247" si="92">V247</f>
        <v>0</v>
      </c>
      <c r="W246" s="102">
        <f t="shared" si="92"/>
        <v>0</v>
      </c>
      <c r="X246" s="94"/>
      <c r="Y246" s="50">
        <f>Y247</f>
        <v>0</v>
      </c>
      <c r="Z246" s="81"/>
      <c r="AA246" s="52"/>
    </row>
    <row r="247" spans="1:27" s="30" customFormat="1" ht="17.25" customHeight="1" x14ac:dyDescent="0.25">
      <c r="A247" s="46" t="s">
        <v>226</v>
      </c>
      <c r="B247" s="46" t="s">
        <v>145</v>
      </c>
      <c r="C247" s="65" t="s">
        <v>431</v>
      </c>
      <c r="D247" s="46" t="s">
        <v>144</v>
      </c>
      <c r="E247" s="113" t="s">
        <v>22</v>
      </c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00">
        <f>U248</f>
        <v>150000</v>
      </c>
      <c r="V247" s="102">
        <f t="shared" si="92"/>
        <v>0</v>
      </c>
      <c r="W247" s="102">
        <f t="shared" si="92"/>
        <v>0</v>
      </c>
      <c r="X247" s="94"/>
      <c r="Y247" s="50">
        <f>Y248</f>
        <v>0</v>
      </c>
      <c r="Z247" s="81"/>
      <c r="AA247" s="52"/>
    </row>
    <row r="248" spans="1:27" s="30" customFormat="1" ht="15" customHeight="1" x14ac:dyDescent="0.25">
      <c r="A248" s="46" t="s">
        <v>226</v>
      </c>
      <c r="B248" s="46" t="s">
        <v>145</v>
      </c>
      <c r="C248" s="65" t="s">
        <v>431</v>
      </c>
      <c r="D248" s="46" t="s">
        <v>159</v>
      </c>
      <c r="E248" s="113" t="s">
        <v>13</v>
      </c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01">
        <v>150000</v>
      </c>
      <c r="V248" s="101"/>
      <c r="W248" s="101"/>
      <c r="X248" s="94"/>
      <c r="Y248" s="38"/>
      <c r="Z248" s="81"/>
      <c r="AA248" s="52"/>
    </row>
    <row r="249" spans="1:27" s="30" customFormat="1" ht="27.75" hidden="1" customHeight="1" x14ac:dyDescent="0.25">
      <c r="A249" s="46" t="s">
        <v>226</v>
      </c>
      <c r="B249" s="46" t="s">
        <v>145</v>
      </c>
      <c r="C249" s="65" t="s">
        <v>247</v>
      </c>
      <c r="D249" s="46" t="s">
        <v>144</v>
      </c>
      <c r="E249" s="113" t="s">
        <v>79</v>
      </c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00">
        <f>U250</f>
        <v>0</v>
      </c>
      <c r="V249" s="100">
        <f t="shared" ref="V249:Y249" si="93">V250</f>
        <v>0</v>
      </c>
      <c r="W249" s="100">
        <f t="shared" si="93"/>
        <v>0</v>
      </c>
      <c r="X249" s="94"/>
      <c r="Y249" s="50">
        <f t="shared" si="93"/>
        <v>0</v>
      </c>
      <c r="Z249" s="81"/>
      <c r="AA249" s="52"/>
    </row>
    <row r="250" spans="1:27" s="30" customFormat="1" ht="15" hidden="1" customHeight="1" x14ac:dyDescent="0.25">
      <c r="A250" s="46" t="s">
        <v>226</v>
      </c>
      <c r="B250" s="46" t="s">
        <v>145</v>
      </c>
      <c r="C250" s="65" t="s">
        <v>248</v>
      </c>
      <c r="D250" s="46" t="s">
        <v>144</v>
      </c>
      <c r="E250" s="113" t="s">
        <v>45</v>
      </c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00">
        <f>U253+U252</f>
        <v>0</v>
      </c>
      <c r="V250" s="100">
        <f t="shared" ref="V250:W250" si="94">V253+V252</f>
        <v>0</v>
      </c>
      <c r="W250" s="100">
        <f t="shared" si="94"/>
        <v>0</v>
      </c>
      <c r="X250" s="94"/>
      <c r="Y250" s="50">
        <f>Y253+Y252+Y251</f>
        <v>0</v>
      </c>
      <c r="Z250" s="81"/>
      <c r="AA250" s="52"/>
    </row>
    <row r="251" spans="1:27" s="30" customFormat="1" ht="15" hidden="1" customHeight="1" x14ac:dyDescent="0.25">
      <c r="A251" s="46" t="s">
        <v>226</v>
      </c>
      <c r="B251" s="46" t="s">
        <v>145</v>
      </c>
      <c r="C251" s="65" t="s">
        <v>248</v>
      </c>
      <c r="D251" s="46" t="s">
        <v>201</v>
      </c>
      <c r="E251" s="113" t="s">
        <v>46</v>
      </c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00"/>
      <c r="V251" s="100"/>
      <c r="W251" s="100"/>
      <c r="X251" s="94"/>
      <c r="Y251" s="38"/>
      <c r="Z251" s="81"/>
      <c r="AA251" s="52"/>
    </row>
    <row r="252" spans="1:27" s="30" customFormat="1" ht="15" hidden="1" customHeight="1" x14ac:dyDescent="0.25">
      <c r="A252" s="46" t="s">
        <v>226</v>
      </c>
      <c r="B252" s="46" t="s">
        <v>145</v>
      </c>
      <c r="C252" s="65" t="s">
        <v>248</v>
      </c>
      <c r="D252" s="46" t="s">
        <v>159</v>
      </c>
      <c r="E252" s="113" t="s">
        <v>13</v>
      </c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01"/>
      <c r="V252" s="101"/>
      <c r="W252" s="101"/>
      <c r="X252" s="94"/>
      <c r="Y252" s="38"/>
      <c r="Z252" s="81"/>
      <c r="AA252" s="52"/>
    </row>
    <row r="253" spans="1:27" s="30" customFormat="1" ht="25.5" hidden="1" customHeight="1" x14ac:dyDescent="0.25">
      <c r="A253" s="46" t="s">
        <v>226</v>
      </c>
      <c r="B253" s="46" t="s">
        <v>145</v>
      </c>
      <c r="C253" s="65" t="s">
        <v>248</v>
      </c>
      <c r="D253" s="46" t="s">
        <v>239</v>
      </c>
      <c r="E253" s="113" t="s">
        <v>72</v>
      </c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01"/>
      <c r="V253" s="101"/>
      <c r="W253" s="101"/>
      <c r="X253" s="94"/>
      <c r="Y253" s="38"/>
      <c r="Z253" s="81"/>
      <c r="AA253" s="52"/>
    </row>
    <row r="254" spans="1:27" s="30" customFormat="1" ht="27" customHeight="1" x14ac:dyDescent="0.25">
      <c r="A254" s="46" t="s">
        <v>226</v>
      </c>
      <c r="B254" s="46" t="s">
        <v>145</v>
      </c>
      <c r="C254" s="65" t="s">
        <v>249</v>
      </c>
      <c r="D254" s="46" t="s">
        <v>144</v>
      </c>
      <c r="E254" s="113" t="s">
        <v>80</v>
      </c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00">
        <f>U255</f>
        <v>20195744</v>
      </c>
      <c r="V254" s="100">
        <f t="shared" ref="V254:Y254" si="95">V255</f>
        <v>0</v>
      </c>
      <c r="W254" s="100">
        <f t="shared" si="95"/>
        <v>0</v>
      </c>
      <c r="X254" s="94"/>
      <c r="Y254" s="50">
        <f t="shared" si="95"/>
        <v>0</v>
      </c>
      <c r="Z254" s="81"/>
      <c r="AA254" s="52"/>
    </row>
    <row r="255" spans="1:27" s="30" customFormat="1" ht="15" customHeight="1" x14ac:dyDescent="0.25">
      <c r="A255" s="46" t="s">
        <v>226</v>
      </c>
      <c r="B255" s="46" t="s">
        <v>145</v>
      </c>
      <c r="C255" s="65" t="s">
        <v>250</v>
      </c>
      <c r="D255" s="46" t="s">
        <v>144</v>
      </c>
      <c r="E255" s="113" t="s">
        <v>55</v>
      </c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00">
        <f>U257+U258</f>
        <v>20195744</v>
      </c>
      <c r="V255" s="100">
        <f t="shared" ref="V255:W255" si="96">V257+V258</f>
        <v>0</v>
      </c>
      <c r="W255" s="100">
        <f t="shared" si="96"/>
        <v>0</v>
      </c>
      <c r="X255" s="94"/>
      <c r="Y255" s="50">
        <f>Y257+Y256</f>
        <v>0</v>
      </c>
      <c r="Z255" s="81"/>
      <c r="AA255" s="52"/>
    </row>
    <row r="256" spans="1:27" s="30" customFormat="1" ht="15" hidden="1" customHeight="1" x14ac:dyDescent="0.25">
      <c r="A256" s="46" t="s">
        <v>226</v>
      </c>
      <c r="B256" s="46" t="s">
        <v>145</v>
      </c>
      <c r="C256" s="65" t="s">
        <v>250</v>
      </c>
      <c r="D256" s="46" t="s">
        <v>201</v>
      </c>
      <c r="E256" s="113" t="s">
        <v>46</v>
      </c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00"/>
      <c r="V256" s="100"/>
      <c r="W256" s="100"/>
      <c r="X256" s="94"/>
      <c r="Y256" s="38"/>
      <c r="Z256" s="81"/>
      <c r="AA256" s="52"/>
    </row>
    <row r="257" spans="1:27" s="30" customFormat="1" ht="15" hidden="1" customHeight="1" x14ac:dyDescent="0.25">
      <c r="A257" s="46" t="s">
        <v>226</v>
      </c>
      <c r="B257" s="46" t="s">
        <v>145</v>
      </c>
      <c r="C257" s="65" t="s">
        <v>250</v>
      </c>
      <c r="D257" s="46" t="s">
        <v>159</v>
      </c>
      <c r="E257" s="113" t="s">
        <v>13</v>
      </c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01"/>
      <c r="V257" s="101"/>
      <c r="W257" s="101"/>
      <c r="X257" s="94"/>
      <c r="Y257" s="38"/>
      <c r="Z257" s="81"/>
      <c r="AA257" s="52"/>
    </row>
    <row r="258" spans="1:27" s="30" customFormat="1" ht="27.75" customHeight="1" x14ac:dyDescent="0.25">
      <c r="A258" s="46" t="s">
        <v>226</v>
      </c>
      <c r="B258" s="46" t="s">
        <v>145</v>
      </c>
      <c r="C258" s="65" t="s">
        <v>250</v>
      </c>
      <c r="D258" s="46" t="s">
        <v>239</v>
      </c>
      <c r="E258" s="113" t="s">
        <v>72</v>
      </c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01">
        <v>20195744</v>
      </c>
      <c r="V258" s="101"/>
      <c r="W258" s="101"/>
      <c r="X258" s="94"/>
      <c r="Y258" s="38"/>
      <c r="Z258" s="81"/>
      <c r="AA258" s="52"/>
    </row>
    <row r="259" spans="1:27" s="30" customFormat="1" ht="24.75" customHeight="1" x14ac:dyDescent="0.25">
      <c r="A259" s="46" t="s">
        <v>226</v>
      </c>
      <c r="B259" s="46" t="s">
        <v>145</v>
      </c>
      <c r="C259" s="65" t="s">
        <v>251</v>
      </c>
      <c r="D259" s="46" t="s">
        <v>144</v>
      </c>
      <c r="E259" s="113" t="s">
        <v>81</v>
      </c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00">
        <f>U262+U260</f>
        <v>3446472</v>
      </c>
      <c r="V259" s="100">
        <f t="shared" ref="V259:W259" si="97">V262+V260</f>
        <v>0</v>
      </c>
      <c r="W259" s="100">
        <f t="shared" si="97"/>
        <v>0</v>
      </c>
      <c r="X259" s="94"/>
      <c r="Y259" s="50">
        <f>Y262</f>
        <v>0</v>
      </c>
      <c r="Z259" s="81"/>
      <c r="AA259" s="52"/>
    </row>
    <row r="260" spans="1:27" s="30" customFormat="1" ht="25.5" hidden="1" customHeight="1" x14ac:dyDescent="0.25">
      <c r="A260" s="46" t="s">
        <v>226</v>
      </c>
      <c r="B260" s="46" t="s">
        <v>145</v>
      </c>
      <c r="C260" s="65" t="s">
        <v>419</v>
      </c>
      <c r="D260" s="46" t="s">
        <v>144</v>
      </c>
      <c r="E260" s="113" t="s">
        <v>57</v>
      </c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00">
        <f>U261</f>
        <v>0</v>
      </c>
      <c r="V260" s="100">
        <f t="shared" ref="V260:W260" si="98">V261</f>
        <v>0</v>
      </c>
      <c r="W260" s="100">
        <f t="shared" si="98"/>
        <v>0</v>
      </c>
      <c r="X260" s="94"/>
      <c r="Y260" s="50"/>
      <c r="Z260" s="81"/>
      <c r="AA260" s="52"/>
    </row>
    <row r="261" spans="1:27" s="30" customFormat="1" ht="15" hidden="1" customHeight="1" x14ac:dyDescent="0.25">
      <c r="A261" s="46" t="s">
        <v>226</v>
      </c>
      <c r="B261" s="46" t="s">
        <v>145</v>
      </c>
      <c r="C261" s="65" t="s">
        <v>419</v>
      </c>
      <c r="D261" s="46" t="s">
        <v>159</v>
      </c>
      <c r="E261" s="113" t="s">
        <v>13</v>
      </c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01">
        <v>0</v>
      </c>
      <c r="V261" s="101"/>
      <c r="W261" s="101"/>
      <c r="X261" s="94"/>
      <c r="Y261" s="50"/>
      <c r="Z261" s="81"/>
      <c r="AA261" s="52"/>
    </row>
    <row r="262" spans="1:27" s="30" customFormat="1" ht="15" customHeight="1" x14ac:dyDescent="0.25">
      <c r="A262" s="46" t="s">
        <v>226</v>
      </c>
      <c r="B262" s="46" t="s">
        <v>145</v>
      </c>
      <c r="C262" s="65" t="s">
        <v>252</v>
      </c>
      <c r="D262" s="46" t="s">
        <v>144</v>
      </c>
      <c r="E262" s="113" t="s">
        <v>82</v>
      </c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00">
        <f>U263+U264</f>
        <v>3446472</v>
      </c>
      <c r="V262" s="100">
        <f t="shared" ref="V262:W262" si="99">V263+V264</f>
        <v>0</v>
      </c>
      <c r="W262" s="100">
        <f t="shared" si="99"/>
        <v>0</v>
      </c>
      <c r="X262" s="94"/>
      <c r="Y262" s="50">
        <f>Y263+Y264</f>
        <v>0</v>
      </c>
      <c r="Z262" s="81"/>
      <c r="AA262" s="52"/>
    </row>
    <row r="263" spans="1:27" s="30" customFormat="1" ht="15" customHeight="1" x14ac:dyDescent="0.25">
      <c r="A263" s="46" t="s">
        <v>226</v>
      </c>
      <c r="B263" s="46" t="s">
        <v>145</v>
      </c>
      <c r="C263" s="65" t="s">
        <v>252</v>
      </c>
      <c r="D263" s="46" t="s">
        <v>159</v>
      </c>
      <c r="E263" s="113" t="s">
        <v>13</v>
      </c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01">
        <v>3446472</v>
      </c>
      <c r="V263" s="101"/>
      <c r="W263" s="101"/>
      <c r="X263" s="94"/>
      <c r="Y263" s="38"/>
      <c r="Z263" s="81"/>
      <c r="AA263" s="52"/>
    </row>
    <row r="264" spans="1:27" s="30" customFormat="1" ht="39.75" hidden="1" customHeight="1" x14ac:dyDescent="0.25">
      <c r="A264" s="46" t="s">
        <v>226</v>
      </c>
      <c r="B264" s="46" t="s">
        <v>145</v>
      </c>
      <c r="C264" s="65" t="s">
        <v>252</v>
      </c>
      <c r="D264" s="46" t="s">
        <v>566</v>
      </c>
      <c r="E264" s="113" t="s">
        <v>567</v>
      </c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01"/>
      <c r="V264" s="101"/>
      <c r="W264" s="101"/>
      <c r="X264" s="94" t="e">
        <f t="shared" ref="X263:X326" si="100">W264/V264*100</f>
        <v>#DIV/0!</v>
      </c>
      <c r="Y264" s="38"/>
      <c r="Z264" s="81"/>
      <c r="AA264" s="52"/>
    </row>
    <row r="265" spans="1:27" s="30" customFormat="1" ht="15.75" hidden="1" customHeight="1" x14ac:dyDescent="0.25">
      <c r="A265" s="46" t="s">
        <v>226</v>
      </c>
      <c r="B265" s="46" t="s">
        <v>145</v>
      </c>
      <c r="C265" s="65" t="s">
        <v>161</v>
      </c>
      <c r="D265" s="46" t="s">
        <v>144</v>
      </c>
      <c r="E265" s="114" t="s">
        <v>15</v>
      </c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05">
        <f>U267</f>
        <v>0</v>
      </c>
      <c r="V265" s="106">
        <f>V267</f>
        <v>0</v>
      </c>
      <c r="W265" s="106">
        <f>W267</f>
        <v>0</v>
      </c>
      <c r="X265" s="94" t="e">
        <f t="shared" si="100"/>
        <v>#DIV/0!</v>
      </c>
      <c r="Y265" s="48">
        <f>Y266</f>
        <v>0</v>
      </c>
      <c r="Z265" s="81"/>
      <c r="AA265" s="52"/>
    </row>
    <row r="266" spans="1:27" s="30" customFormat="1" ht="15" hidden="1" customHeight="1" x14ac:dyDescent="0.25">
      <c r="A266" s="46" t="s">
        <v>226</v>
      </c>
      <c r="B266" s="46" t="s">
        <v>145</v>
      </c>
      <c r="C266" s="65" t="s">
        <v>176</v>
      </c>
      <c r="D266" s="46" t="s">
        <v>144</v>
      </c>
      <c r="E266" s="139" t="s">
        <v>25</v>
      </c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02">
        <f>U267</f>
        <v>0</v>
      </c>
      <c r="V266" s="102">
        <f t="shared" ref="V266:W266" si="101">V267</f>
        <v>0</v>
      </c>
      <c r="W266" s="102">
        <f t="shared" si="101"/>
        <v>0</v>
      </c>
      <c r="X266" s="94" t="e">
        <f t="shared" si="100"/>
        <v>#DIV/0!</v>
      </c>
      <c r="Y266" s="48">
        <f>Y267</f>
        <v>0</v>
      </c>
      <c r="Z266" s="81"/>
      <c r="AA266" s="52"/>
    </row>
    <row r="267" spans="1:27" s="30" customFormat="1" ht="26.25" hidden="1" customHeight="1" x14ac:dyDescent="0.25">
      <c r="A267" s="46" t="s">
        <v>226</v>
      </c>
      <c r="B267" s="46" t="s">
        <v>145</v>
      </c>
      <c r="C267" s="65" t="s">
        <v>586</v>
      </c>
      <c r="D267" s="46" t="s">
        <v>144</v>
      </c>
      <c r="E267" s="113" t="s">
        <v>587</v>
      </c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99">
        <f>U268</f>
        <v>0</v>
      </c>
      <c r="V267" s="100">
        <f t="shared" ref="V267:W267" si="102">V268</f>
        <v>0</v>
      </c>
      <c r="W267" s="100">
        <f t="shared" si="102"/>
        <v>0</v>
      </c>
      <c r="X267" s="94" t="e">
        <f t="shared" si="100"/>
        <v>#DIV/0!</v>
      </c>
      <c r="Y267" s="50">
        <f>Y268</f>
        <v>0</v>
      </c>
      <c r="Z267" s="81"/>
      <c r="AA267" s="52"/>
    </row>
    <row r="268" spans="1:27" s="30" customFormat="1" ht="42.75" hidden="1" customHeight="1" x14ac:dyDescent="0.25">
      <c r="A268" s="46" t="s">
        <v>226</v>
      </c>
      <c r="B268" s="46" t="s">
        <v>145</v>
      </c>
      <c r="C268" s="65" t="s">
        <v>586</v>
      </c>
      <c r="D268" s="46" t="s">
        <v>566</v>
      </c>
      <c r="E268" s="113" t="s">
        <v>567</v>
      </c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95"/>
      <c r="V268" s="101"/>
      <c r="W268" s="101"/>
      <c r="X268" s="94" t="e">
        <f t="shared" si="100"/>
        <v>#DIV/0!</v>
      </c>
      <c r="Y268" s="38"/>
      <c r="Z268" s="81"/>
      <c r="AA268" s="52"/>
    </row>
    <row r="269" spans="1:27" s="30" customFormat="1" ht="15" customHeight="1" x14ac:dyDescent="0.25">
      <c r="A269" s="46" t="s">
        <v>226</v>
      </c>
      <c r="B269" s="46" t="s">
        <v>150</v>
      </c>
      <c r="C269" s="65" t="s">
        <v>143</v>
      </c>
      <c r="D269" s="46" t="s">
        <v>144</v>
      </c>
      <c r="E269" s="113" t="s">
        <v>83</v>
      </c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00">
        <f>U270+U312+U345</f>
        <v>52568076</v>
      </c>
      <c r="V269" s="100">
        <f t="shared" ref="V269:W269" si="103">V270+V312+V345</f>
        <v>1265370</v>
      </c>
      <c r="W269" s="100">
        <f t="shared" si="103"/>
        <v>1265369.06</v>
      </c>
      <c r="X269" s="94">
        <f t="shared" si="100"/>
        <v>99.9999257134277</v>
      </c>
      <c r="Y269" s="50">
        <f>Y270+Y312+Y345</f>
        <v>0</v>
      </c>
      <c r="Z269" s="81"/>
      <c r="AA269" s="52"/>
    </row>
    <row r="270" spans="1:27" s="30" customFormat="1" ht="27" customHeight="1" x14ac:dyDescent="0.25">
      <c r="A270" s="46" t="s">
        <v>226</v>
      </c>
      <c r="B270" s="46" t="s">
        <v>150</v>
      </c>
      <c r="C270" s="65" t="s">
        <v>197</v>
      </c>
      <c r="D270" s="46" t="s">
        <v>144</v>
      </c>
      <c r="E270" s="114" t="s">
        <v>631</v>
      </c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00">
        <f>U271+U282+U288</f>
        <v>50568076</v>
      </c>
      <c r="V270" s="100">
        <f>V271+V282+V288</f>
        <v>1265370</v>
      </c>
      <c r="W270" s="100">
        <f>W271+W282+W288</f>
        <v>1265369.06</v>
      </c>
      <c r="X270" s="94">
        <f t="shared" si="100"/>
        <v>99.9999257134277</v>
      </c>
      <c r="Y270" s="50">
        <f>Y271+Y282+Y288</f>
        <v>0</v>
      </c>
      <c r="Z270" s="81"/>
      <c r="AA270" s="52"/>
    </row>
    <row r="271" spans="1:27" s="30" customFormat="1" ht="15.75" customHeight="1" x14ac:dyDescent="0.25">
      <c r="A271" s="46" t="s">
        <v>226</v>
      </c>
      <c r="B271" s="46" t="s">
        <v>150</v>
      </c>
      <c r="C271" s="65" t="s">
        <v>253</v>
      </c>
      <c r="D271" s="46" t="s">
        <v>144</v>
      </c>
      <c r="E271" s="139" t="s">
        <v>454</v>
      </c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02">
        <f>U272+U275+U278</f>
        <v>14850554</v>
      </c>
      <c r="V271" s="102">
        <f t="shared" ref="V271:W271" si="104">V272+V275+V278</f>
        <v>0</v>
      </c>
      <c r="W271" s="102">
        <f t="shared" si="104"/>
        <v>0</v>
      </c>
      <c r="X271" s="94"/>
      <c r="Y271" s="48">
        <f>Y278+Y275</f>
        <v>0</v>
      </c>
      <c r="Z271" s="81"/>
      <c r="AA271" s="52"/>
    </row>
    <row r="272" spans="1:27" s="30" customFormat="1" ht="13.5" customHeight="1" x14ac:dyDescent="0.25">
      <c r="A272" s="46" t="s">
        <v>226</v>
      </c>
      <c r="B272" s="46" t="s">
        <v>150</v>
      </c>
      <c r="C272" s="65" t="s">
        <v>540</v>
      </c>
      <c r="D272" s="46" t="s">
        <v>144</v>
      </c>
      <c r="E272" s="113" t="s">
        <v>122</v>
      </c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00">
        <f>U273+U274</f>
        <v>1500000</v>
      </c>
      <c r="V272" s="100">
        <f t="shared" ref="V272:W272" si="105">V273+V274</f>
        <v>0</v>
      </c>
      <c r="W272" s="100">
        <f t="shared" si="105"/>
        <v>0</v>
      </c>
      <c r="X272" s="94"/>
      <c r="Y272" s="50">
        <f>Y273</f>
        <v>0</v>
      </c>
      <c r="Z272" s="81"/>
      <c r="AA272" s="52"/>
    </row>
    <row r="273" spans="1:27" s="30" customFormat="1" ht="27" hidden="1" customHeight="1" x14ac:dyDescent="0.25">
      <c r="A273" s="46" t="s">
        <v>226</v>
      </c>
      <c r="B273" s="46" t="s">
        <v>150</v>
      </c>
      <c r="C273" s="65" t="s">
        <v>540</v>
      </c>
      <c r="D273" s="46" t="s">
        <v>201</v>
      </c>
      <c r="E273" s="113" t="s">
        <v>46</v>
      </c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01"/>
      <c r="V273" s="101"/>
      <c r="W273" s="101"/>
      <c r="X273" s="94"/>
      <c r="Y273" s="38"/>
      <c r="Z273" s="81"/>
      <c r="AA273" s="52"/>
    </row>
    <row r="274" spans="1:27" s="30" customFormat="1" ht="27" customHeight="1" x14ac:dyDescent="0.25">
      <c r="A274" s="46" t="s">
        <v>226</v>
      </c>
      <c r="B274" s="46" t="s">
        <v>150</v>
      </c>
      <c r="C274" s="65" t="s">
        <v>540</v>
      </c>
      <c r="D274" s="46" t="s">
        <v>239</v>
      </c>
      <c r="E274" s="113" t="s">
        <v>72</v>
      </c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01">
        <v>1500000</v>
      </c>
      <c r="V274" s="101"/>
      <c r="W274" s="101"/>
      <c r="X274" s="94"/>
      <c r="Y274" s="38"/>
      <c r="Z274" s="81"/>
      <c r="AA274" s="52"/>
    </row>
    <row r="275" spans="1:27" s="30" customFormat="1" ht="16.5" customHeight="1" x14ac:dyDescent="0.25">
      <c r="A275" s="46" t="s">
        <v>226</v>
      </c>
      <c r="B275" s="46" t="s">
        <v>150</v>
      </c>
      <c r="C275" s="65" t="s">
        <v>453</v>
      </c>
      <c r="D275" s="46" t="s">
        <v>144</v>
      </c>
      <c r="E275" s="113" t="s">
        <v>76</v>
      </c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00">
        <f>U277</f>
        <v>5225</v>
      </c>
      <c r="V275" s="100">
        <f>V277</f>
        <v>0</v>
      </c>
      <c r="W275" s="100">
        <f>W277</f>
        <v>0</v>
      </c>
      <c r="X275" s="94"/>
      <c r="Y275" s="50">
        <f>Y276+Y277</f>
        <v>0</v>
      </c>
      <c r="Z275" s="81"/>
      <c r="AA275" s="52"/>
    </row>
    <row r="276" spans="1:27" s="30" customFormat="1" ht="0.75" customHeight="1" x14ac:dyDescent="0.25">
      <c r="A276" s="46" t="s">
        <v>226</v>
      </c>
      <c r="B276" s="46" t="s">
        <v>150</v>
      </c>
      <c r="C276" s="65" t="s">
        <v>453</v>
      </c>
      <c r="D276" s="46" t="s">
        <v>201</v>
      </c>
      <c r="E276" s="113" t="s">
        <v>455</v>
      </c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01"/>
      <c r="V276" s="101">
        <v>0</v>
      </c>
      <c r="W276" s="101">
        <v>0</v>
      </c>
      <c r="X276" s="94"/>
      <c r="Y276" s="38"/>
      <c r="Z276" s="81"/>
      <c r="AA276" s="52"/>
    </row>
    <row r="277" spans="1:27" s="30" customFormat="1" ht="17.25" customHeight="1" x14ac:dyDescent="0.25">
      <c r="A277" s="46" t="s">
        <v>226</v>
      </c>
      <c r="B277" s="46" t="s">
        <v>150</v>
      </c>
      <c r="C277" s="65" t="s">
        <v>453</v>
      </c>
      <c r="D277" s="46" t="s">
        <v>159</v>
      </c>
      <c r="E277" s="113" t="s">
        <v>13</v>
      </c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01">
        <v>5225</v>
      </c>
      <c r="V277" s="101"/>
      <c r="W277" s="101"/>
      <c r="X277" s="94"/>
      <c r="Y277" s="38"/>
      <c r="Z277" s="81"/>
      <c r="AA277" s="52"/>
    </row>
    <row r="278" spans="1:27" s="30" customFormat="1" ht="27" customHeight="1" x14ac:dyDescent="0.25">
      <c r="A278" s="46" t="s">
        <v>226</v>
      </c>
      <c r="B278" s="46" t="s">
        <v>150</v>
      </c>
      <c r="C278" s="65" t="s">
        <v>254</v>
      </c>
      <c r="D278" s="46" t="s">
        <v>144</v>
      </c>
      <c r="E278" s="113" t="s">
        <v>84</v>
      </c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00">
        <f>U279</f>
        <v>13345329</v>
      </c>
      <c r="V278" s="100">
        <f t="shared" ref="V278:Y278" si="106">V279</f>
        <v>0</v>
      </c>
      <c r="W278" s="100">
        <f t="shared" si="106"/>
        <v>0</v>
      </c>
      <c r="X278" s="94"/>
      <c r="Y278" s="50">
        <f t="shared" si="106"/>
        <v>0</v>
      </c>
      <c r="Z278" s="81"/>
      <c r="AA278" s="52"/>
    </row>
    <row r="279" spans="1:27" s="30" customFormat="1" ht="15" customHeight="1" x14ac:dyDescent="0.25">
      <c r="A279" s="46" t="s">
        <v>226</v>
      </c>
      <c r="B279" s="46" t="s">
        <v>150</v>
      </c>
      <c r="C279" s="65" t="s">
        <v>255</v>
      </c>
      <c r="D279" s="46" t="s">
        <v>144</v>
      </c>
      <c r="E279" s="113" t="s">
        <v>85</v>
      </c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00">
        <f>U280+U281</f>
        <v>13345329</v>
      </c>
      <c r="V279" s="100">
        <f t="shared" ref="V279:W279" si="107">V280+V281</f>
        <v>0</v>
      </c>
      <c r="W279" s="100">
        <f t="shared" si="107"/>
        <v>0</v>
      </c>
      <c r="X279" s="94"/>
      <c r="Y279" s="50">
        <f>Y280+Y281</f>
        <v>0</v>
      </c>
      <c r="Z279" s="81"/>
      <c r="AA279" s="52"/>
    </row>
    <row r="280" spans="1:27" s="30" customFormat="1" ht="15" customHeight="1" x14ac:dyDescent="0.25">
      <c r="A280" s="46" t="s">
        <v>226</v>
      </c>
      <c r="B280" s="46" t="s">
        <v>150</v>
      </c>
      <c r="C280" s="65" t="s">
        <v>255</v>
      </c>
      <c r="D280" s="46" t="s">
        <v>159</v>
      </c>
      <c r="E280" s="113" t="s">
        <v>13</v>
      </c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01">
        <v>2103887</v>
      </c>
      <c r="V280" s="101"/>
      <c r="W280" s="101"/>
      <c r="X280" s="94"/>
      <c r="Y280" s="38"/>
      <c r="Z280" s="81"/>
      <c r="AA280" s="52"/>
    </row>
    <row r="281" spans="1:27" s="30" customFormat="1" ht="15" customHeight="1" x14ac:dyDescent="0.25">
      <c r="A281" s="46" t="s">
        <v>226</v>
      </c>
      <c r="B281" s="46" t="s">
        <v>150</v>
      </c>
      <c r="C281" s="65" t="s">
        <v>255</v>
      </c>
      <c r="D281" s="46" t="s">
        <v>605</v>
      </c>
      <c r="E281" s="113" t="s">
        <v>606</v>
      </c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01">
        <v>11241442</v>
      </c>
      <c r="V281" s="101"/>
      <c r="W281" s="101"/>
      <c r="X281" s="94"/>
      <c r="Y281" s="38"/>
      <c r="Z281" s="81"/>
      <c r="AA281" s="52"/>
    </row>
    <row r="282" spans="1:27" s="30" customFormat="1" ht="15" customHeight="1" x14ac:dyDescent="0.25">
      <c r="A282" s="46" t="s">
        <v>226</v>
      </c>
      <c r="B282" s="46" t="s">
        <v>150</v>
      </c>
      <c r="C282" s="65" t="s">
        <v>256</v>
      </c>
      <c r="D282" s="46" t="s">
        <v>144</v>
      </c>
      <c r="E282" s="139" t="s">
        <v>456</v>
      </c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02">
        <f>U283</f>
        <v>12664889</v>
      </c>
      <c r="V282" s="102">
        <f>V283</f>
        <v>0</v>
      </c>
      <c r="W282" s="102">
        <f>W283</f>
        <v>0</v>
      </c>
      <c r="X282" s="94"/>
      <c r="Y282" s="48">
        <f t="shared" ref="V282:Y286" si="108">Y283</f>
        <v>0</v>
      </c>
      <c r="Z282" s="81"/>
      <c r="AA282" s="52"/>
    </row>
    <row r="283" spans="1:27" s="30" customFormat="1" ht="15" customHeight="1" x14ac:dyDescent="0.25">
      <c r="A283" s="46" t="s">
        <v>226</v>
      </c>
      <c r="B283" s="46" t="s">
        <v>150</v>
      </c>
      <c r="C283" s="65" t="s">
        <v>257</v>
      </c>
      <c r="D283" s="46" t="s">
        <v>144</v>
      </c>
      <c r="E283" s="113" t="s">
        <v>86</v>
      </c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00">
        <f>U284+U286</f>
        <v>12664889</v>
      </c>
      <c r="V283" s="100">
        <f t="shared" ref="V283" si="109">V284+V286</f>
        <v>0</v>
      </c>
      <c r="W283" s="100">
        <f>W284+W286</f>
        <v>0</v>
      </c>
      <c r="X283" s="94"/>
      <c r="Y283" s="50">
        <f>Y284+Y286</f>
        <v>0</v>
      </c>
      <c r="Z283" s="81"/>
      <c r="AA283" s="52"/>
    </row>
    <row r="284" spans="1:27" s="30" customFormat="1" ht="15" customHeight="1" x14ac:dyDescent="0.25">
      <c r="A284" s="46" t="s">
        <v>226</v>
      </c>
      <c r="B284" s="46" t="s">
        <v>150</v>
      </c>
      <c r="C284" s="65" t="s">
        <v>258</v>
      </c>
      <c r="D284" s="46" t="s">
        <v>144</v>
      </c>
      <c r="E284" s="113" t="s">
        <v>87</v>
      </c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00">
        <f>U285</f>
        <v>12000000</v>
      </c>
      <c r="V284" s="100">
        <f t="shared" si="108"/>
        <v>0</v>
      </c>
      <c r="W284" s="100">
        <f t="shared" si="108"/>
        <v>0</v>
      </c>
      <c r="X284" s="94"/>
      <c r="Y284" s="50">
        <f t="shared" si="108"/>
        <v>0</v>
      </c>
      <c r="Z284" s="81"/>
      <c r="AA284" s="52"/>
    </row>
    <row r="285" spans="1:27" s="30" customFormat="1" ht="15" customHeight="1" x14ac:dyDescent="0.25">
      <c r="A285" s="46" t="s">
        <v>226</v>
      </c>
      <c r="B285" s="46" t="s">
        <v>150</v>
      </c>
      <c r="C285" s="65" t="s">
        <v>258</v>
      </c>
      <c r="D285" s="46" t="s">
        <v>159</v>
      </c>
      <c r="E285" s="113" t="s">
        <v>13</v>
      </c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01">
        <v>12000000</v>
      </c>
      <c r="V285" s="101"/>
      <c r="W285" s="101"/>
      <c r="X285" s="94"/>
      <c r="Y285" s="38"/>
      <c r="Z285" s="81"/>
      <c r="AA285" s="52"/>
    </row>
    <row r="286" spans="1:27" s="30" customFormat="1" ht="15" customHeight="1" x14ac:dyDescent="0.25">
      <c r="A286" s="46" t="s">
        <v>226</v>
      </c>
      <c r="B286" s="46" t="s">
        <v>150</v>
      </c>
      <c r="C286" s="65" t="s">
        <v>583</v>
      </c>
      <c r="D286" s="46" t="s">
        <v>144</v>
      </c>
      <c r="E286" s="113" t="s">
        <v>582</v>
      </c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00">
        <f>U287</f>
        <v>664889</v>
      </c>
      <c r="V286" s="100">
        <f t="shared" si="108"/>
        <v>0</v>
      </c>
      <c r="W286" s="100">
        <f t="shared" si="108"/>
        <v>0</v>
      </c>
      <c r="X286" s="94"/>
      <c r="Y286" s="50">
        <f>Y287</f>
        <v>0</v>
      </c>
      <c r="Z286" s="81"/>
      <c r="AA286" s="52"/>
    </row>
    <row r="287" spans="1:27" s="30" customFormat="1" ht="15" customHeight="1" x14ac:dyDescent="0.25">
      <c r="A287" s="46" t="s">
        <v>226</v>
      </c>
      <c r="B287" s="46" t="s">
        <v>150</v>
      </c>
      <c r="C287" s="65" t="s">
        <v>583</v>
      </c>
      <c r="D287" s="46" t="s">
        <v>159</v>
      </c>
      <c r="E287" s="113" t="s">
        <v>13</v>
      </c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01">
        <v>664889</v>
      </c>
      <c r="V287" s="101"/>
      <c r="W287" s="101"/>
      <c r="X287" s="94"/>
      <c r="Y287" s="38"/>
      <c r="Z287" s="81"/>
      <c r="AA287" s="52"/>
    </row>
    <row r="288" spans="1:27" s="30" customFormat="1" ht="25.5" customHeight="1" x14ac:dyDescent="0.25">
      <c r="A288" s="46" t="s">
        <v>226</v>
      </c>
      <c r="B288" s="46" t="s">
        <v>150</v>
      </c>
      <c r="C288" s="65" t="s">
        <v>259</v>
      </c>
      <c r="D288" s="46" t="s">
        <v>144</v>
      </c>
      <c r="E288" s="139" t="s">
        <v>625</v>
      </c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02">
        <f>U289+U299+U305</f>
        <v>23052633</v>
      </c>
      <c r="V288" s="102">
        <f>V289+V299+V305</f>
        <v>1265370</v>
      </c>
      <c r="W288" s="102">
        <f>W289+W299+W305</f>
        <v>1265369.06</v>
      </c>
      <c r="X288" s="94">
        <f t="shared" si="100"/>
        <v>99.9999257134277</v>
      </c>
      <c r="Y288" s="48">
        <f>Y289+Y299+Y305</f>
        <v>0</v>
      </c>
      <c r="Z288" s="81"/>
      <c r="AA288" s="52"/>
    </row>
    <row r="289" spans="1:27" s="30" customFormat="1" ht="24.75" customHeight="1" x14ac:dyDescent="0.25">
      <c r="A289" s="46" t="s">
        <v>226</v>
      </c>
      <c r="B289" s="46" t="s">
        <v>150</v>
      </c>
      <c r="C289" s="65" t="s">
        <v>260</v>
      </c>
      <c r="D289" s="46" t="s">
        <v>144</v>
      </c>
      <c r="E289" s="113" t="s">
        <v>88</v>
      </c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00">
        <f>U290+U293+U295+U297</f>
        <v>3884024</v>
      </c>
      <c r="V289" s="100">
        <f t="shared" ref="V289:W289" si="110">V290+V293+V295+V297</f>
        <v>0</v>
      </c>
      <c r="W289" s="100">
        <f t="shared" si="110"/>
        <v>0</v>
      </c>
      <c r="X289" s="94"/>
      <c r="Y289" s="50">
        <f>Y290+Y293+Y295+Y297</f>
        <v>0</v>
      </c>
      <c r="Z289" s="81"/>
      <c r="AA289" s="52"/>
    </row>
    <row r="290" spans="1:27" s="30" customFormat="1" ht="15.75" hidden="1" customHeight="1" x14ac:dyDescent="0.25">
      <c r="A290" s="46" t="s">
        <v>226</v>
      </c>
      <c r="B290" s="46" t="s">
        <v>150</v>
      </c>
      <c r="C290" s="65" t="s">
        <v>261</v>
      </c>
      <c r="D290" s="46" t="s">
        <v>144</v>
      </c>
      <c r="E290" s="113" t="s">
        <v>45</v>
      </c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00">
        <f>U291+U292</f>
        <v>0</v>
      </c>
      <c r="V290" s="100">
        <f>V291+V292</f>
        <v>0</v>
      </c>
      <c r="W290" s="100">
        <f t="shared" ref="W290" si="111">W291+W292</f>
        <v>0</v>
      </c>
      <c r="X290" s="94"/>
      <c r="Y290" s="50">
        <f>Y292+Y291</f>
        <v>0</v>
      </c>
      <c r="Z290" s="81"/>
      <c r="AA290" s="52"/>
    </row>
    <row r="291" spans="1:27" s="30" customFormat="1" ht="16.5" hidden="1" customHeight="1" x14ac:dyDescent="0.25">
      <c r="A291" s="46" t="s">
        <v>226</v>
      </c>
      <c r="B291" s="46" t="s">
        <v>150</v>
      </c>
      <c r="C291" s="65" t="s">
        <v>261</v>
      </c>
      <c r="D291" s="46" t="s">
        <v>201</v>
      </c>
      <c r="E291" s="113" t="s">
        <v>46</v>
      </c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01">
        <v>0</v>
      </c>
      <c r="V291" s="101">
        <v>0</v>
      </c>
      <c r="W291" s="101">
        <v>0</v>
      </c>
      <c r="X291" s="94"/>
      <c r="Y291" s="38"/>
      <c r="Z291" s="81"/>
      <c r="AA291" s="52"/>
    </row>
    <row r="292" spans="1:27" s="30" customFormat="1" ht="15" hidden="1" customHeight="1" x14ac:dyDescent="0.25">
      <c r="A292" s="46" t="s">
        <v>226</v>
      </c>
      <c r="B292" s="46" t="s">
        <v>150</v>
      </c>
      <c r="C292" s="65" t="s">
        <v>261</v>
      </c>
      <c r="D292" s="46" t="s">
        <v>159</v>
      </c>
      <c r="E292" s="113" t="s">
        <v>13</v>
      </c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01"/>
      <c r="V292" s="101"/>
      <c r="W292" s="101"/>
      <c r="X292" s="94"/>
      <c r="Y292" s="38"/>
      <c r="Z292" s="81"/>
      <c r="AA292" s="52"/>
    </row>
    <row r="293" spans="1:27" s="30" customFormat="1" ht="15.75" customHeight="1" x14ac:dyDescent="0.25">
      <c r="A293" s="46" t="s">
        <v>226</v>
      </c>
      <c r="B293" s="46" t="s">
        <v>150</v>
      </c>
      <c r="C293" s="65" t="s">
        <v>262</v>
      </c>
      <c r="D293" s="46" t="s">
        <v>144</v>
      </c>
      <c r="E293" s="113" t="s">
        <v>89</v>
      </c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00">
        <f>U294</f>
        <v>3884024</v>
      </c>
      <c r="V293" s="100">
        <f t="shared" ref="V293:Y293" si="112">V294</f>
        <v>0</v>
      </c>
      <c r="W293" s="100">
        <f t="shared" si="112"/>
        <v>0</v>
      </c>
      <c r="X293" s="94"/>
      <c r="Y293" s="50">
        <f t="shared" si="112"/>
        <v>0</v>
      </c>
      <c r="Z293" s="81"/>
      <c r="AA293" s="52"/>
    </row>
    <row r="294" spans="1:27" s="30" customFormat="1" ht="16.5" customHeight="1" x14ac:dyDescent="0.25">
      <c r="A294" s="46" t="s">
        <v>226</v>
      </c>
      <c r="B294" s="46" t="s">
        <v>150</v>
      </c>
      <c r="C294" s="65" t="s">
        <v>262</v>
      </c>
      <c r="D294" s="46" t="s">
        <v>159</v>
      </c>
      <c r="E294" s="113" t="s">
        <v>13</v>
      </c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01">
        <v>3884024</v>
      </c>
      <c r="V294" s="101"/>
      <c r="W294" s="101"/>
      <c r="X294" s="94"/>
      <c r="Y294" s="38"/>
      <c r="Z294" s="81"/>
      <c r="AA294" s="52"/>
    </row>
    <row r="295" spans="1:27" s="30" customFormat="1" ht="15" hidden="1" customHeight="1" x14ac:dyDescent="0.25">
      <c r="A295" s="46" t="s">
        <v>226</v>
      </c>
      <c r="B295" s="46" t="s">
        <v>150</v>
      </c>
      <c r="C295" s="65" t="s">
        <v>263</v>
      </c>
      <c r="D295" s="46" t="s">
        <v>144</v>
      </c>
      <c r="E295" s="113" t="s">
        <v>76</v>
      </c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00">
        <f>U296</f>
        <v>0</v>
      </c>
      <c r="V295" s="100">
        <f t="shared" ref="V295:Y295" si="113">V296</f>
        <v>0</v>
      </c>
      <c r="W295" s="100">
        <f t="shared" si="113"/>
        <v>0</v>
      </c>
      <c r="X295" s="94" t="e">
        <f t="shared" si="100"/>
        <v>#DIV/0!</v>
      </c>
      <c r="Y295" s="50">
        <f t="shared" si="113"/>
        <v>0</v>
      </c>
      <c r="Z295" s="81"/>
      <c r="AA295" s="52"/>
    </row>
    <row r="296" spans="1:27" s="30" customFormat="1" ht="15" hidden="1" customHeight="1" x14ac:dyDescent="0.25">
      <c r="A296" s="46" t="s">
        <v>226</v>
      </c>
      <c r="B296" s="46" t="s">
        <v>150</v>
      </c>
      <c r="C296" s="65" t="s">
        <v>263</v>
      </c>
      <c r="D296" s="46" t="s">
        <v>159</v>
      </c>
      <c r="E296" s="113" t="s">
        <v>13</v>
      </c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01"/>
      <c r="V296" s="101"/>
      <c r="W296" s="101"/>
      <c r="X296" s="94" t="e">
        <f t="shared" si="100"/>
        <v>#DIV/0!</v>
      </c>
      <c r="Y296" s="38"/>
      <c r="Z296" s="81"/>
      <c r="AA296" s="52"/>
    </row>
    <row r="297" spans="1:27" s="30" customFormat="1" ht="15" hidden="1" customHeight="1" x14ac:dyDescent="0.25">
      <c r="A297" s="75" t="s">
        <v>226</v>
      </c>
      <c r="B297" s="75" t="s">
        <v>150</v>
      </c>
      <c r="C297" s="65" t="s">
        <v>644</v>
      </c>
      <c r="D297" s="75" t="s">
        <v>144</v>
      </c>
      <c r="E297" s="120" t="s">
        <v>422</v>
      </c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2"/>
      <c r="U297" s="100">
        <f>U298</f>
        <v>0</v>
      </c>
      <c r="V297" s="100">
        <f>V298</f>
        <v>0</v>
      </c>
      <c r="W297" s="100">
        <f>W298</f>
        <v>0</v>
      </c>
      <c r="X297" s="94" t="e">
        <f t="shared" si="100"/>
        <v>#DIV/0!</v>
      </c>
      <c r="Y297" s="50">
        <f>Y298</f>
        <v>0</v>
      </c>
      <c r="Z297" s="81"/>
      <c r="AA297" s="52"/>
    </row>
    <row r="298" spans="1:27" s="30" customFormat="1" ht="15" hidden="1" customHeight="1" x14ac:dyDescent="0.25">
      <c r="A298" s="75" t="s">
        <v>226</v>
      </c>
      <c r="B298" s="75" t="s">
        <v>150</v>
      </c>
      <c r="C298" s="65" t="s">
        <v>644</v>
      </c>
      <c r="D298" s="75" t="s">
        <v>159</v>
      </c>
      <c r="E298" s="120" t="s">
        <v>13</v>
      </c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2"/>
      <c r="U298" s="101"/>
      <c r="V298" s="101"/>
      <c r="W298" s="101"/>
      <c r="X298" s="94" t="e">
        <f t="shared" si="100"/>
        <v>#DIV/0!</v>
      </c>
      <c r="Y298" s="38"/>
      <c r="Z298" s="81"/>
      <c r="AA298" s="52"/>
    </row>
    <row r="299" spans="1:27" s="30" customFormat="1" ht="15" customHeight="1" x14ac:dyDescent="0.25">
      <c r="A299" s="46" t="s">
        <v>226</v>
      </c>
      <c r="B299" s="46" t="s">
        <v>150</v>
      </c>
      <c r="C299" s="65" t="s">
        <v>264</v>
      </c>
      <c r="D299" s="46" t="s">
        <v>144</v>
      </c>
      <c r="E299" s="113" t="s">
        <v>90</v>
      </c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99">
        <f>U300+U302</f>
        <v>18422589</v>
      </c>
      <c r="V299" s="100">
        <f>V300+V302</f>
        <v>1255505</v>
      </c>
      <c r="W299" s="100">
        <f>W300+W302</f>
        <v>1255505</v>
      </c>
      <c r="X299" s="94">
        <f t="shared" si="100"/>
        <v>100</v>
      </c>
      <c r="Y299" s="50">
        <f t="shared" ref="Y299" si="114">Y300+Y302</f>
        <v>0</v>
      </c>
      <c r="Z299" s="81"/>
      <c r="AA299" s="52"/>
    </row>
    <row r="300" spans="1:27" s="30" customFormat="1" ht="15" customHeight="1" x14ac:dyDescent="0.25">
      <c r="A300" s="46" t="s">
        <v>226</v>
      </c>
      <c r="B300" s="46" t="s">
        <v>150</v>
      </c>
      <c r="C300" s="65" t="s">
        <v>265</v>
      </c>
      <c r="D300" s="46" t="s">
        <v>144</v>
      </c>
      <c r="E300" s="113" t="s">
        <v>91</v>
      </c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99">
        <f>U301</f>
        <v>701962</v>
      </c>
      <c r="V300" s="100">
        <f t="shared" ref="V300:Y300" si="115">V301</f>
        <v>0</v>
      </c>
      <c r="W300" s="100">
        <f t="shared" si="115"/>
        <v>0</v>
      </c>
      <c r="X300" s="94"/>
      <c r="Y300" s="50">
        <f t="shared" si="115"/>
        <v>0</v>
      </c>
      <c r="Z300" s="81"/>
      <c r="AA300" s="52"/>
    </row>
    <row r="301" spans="1:27" s="30" customFormat="1" ht="15" customHeight="1" x14ac:dyDescent="0.25">
      <c r="A301" s="46" t="s">
        <v>226</v>
      </c>
      <c r="B301" s="46" t="s">
        <v>150</v>
      </c>
      <c r="C301" s="65" t="s">
        <v>265</v>
      </c>
      <c r="D301" s="46" t="s">
        <v>159</v>
      </c>
      <c r="E301" s="113" t="s">
        <v>13</v>
      </c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95">
        <v>701962</v>
      </c>
      <c r="V301" s="101"/>
      <c r="W301" s="101"/>
      <c r="X301" s="94"/>
      <c r="Y301" s="38"/>
      <c r="Z301" s="81"/>
      <c r="AA301" s="52"/>
    </row>
    <row r="302" spans="1:27" s="30" customFormat="1" ht="15" customHeight="1" x14ac:dyDescent="0.25">
      <c r="A302" s="46" t="s">
        <v>226</v>
      </c>
      <c r="B302" s="46" t="s">
        <v>150</v>
      </c>
      <c r="C302" s="65" t="s">
        <v>266</v>
      </c>
      <c r="D302" s="46" t="s">
        <v>144</v>
      </c>
      <c r="E302" s="113" t="s">
        <v>92</v>
      </c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99">
        <f>U303+U304</f>
        <v>17720627</v>
      </c>
      <c r="V302" s="99">
        <f t="shared" ref="V302:W302" si="116">V303+V304</f>
        <v>1255505</v>
      </c>
      <c r="W302" s="99">
        <f t="shared" si="116"/>
        <v>1255505</v>
      </c>
      <c r="X302" s="94">
        <f t="shared" si="100"/>
        <v>100</v>
      </c>
      <c r="Y302" s="50">
        <f>Y303+Y304</f>
        <v>0</v>
      </c>
      <c r="Z302" s="81"/>
      <c r="AA302" s="52"/>
    </row>
    <row r="303" spans="1:27" s="30" customFormat="1" ht="15" customHeight="1" x14ac:dyDescent="0.25">
      <c r="A303" s="46" t="s">
        <v>226</v>
      </c>
      <c r="B303" s="46" t="s">
        <v>150</v>
      </c>
      <c r="C303" s="65" t="s">
        <v>266</v>
      </c>
      <c r="D303" s="46" t="s">
        <v>159</v>
      </c>
      <c r="E303" s="113" t="s">
        <v>13</v>
      </c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95">
        <v>17720627</v>
      </c>
      <c r="V303" s="101">
        <v>1255505</v>
      </c>
      <c r="W303" s="101">
        <v>1255505</v>
      </c>
      <c r="X303" s="94">
        <f t="shared" si="100"/>
        <v>100</v>
      </c>
      <c r="Y303" s="38"/>
      <c r="Z303" s="81"/>
      <c r="AA303" s="52"/>
    </row>
    <row r="304" spans="1:27" s="30" customFormat="1" ht="15" hidden="1" customHeight="1" x14ac:dyDescent="0.25">
      <c r="A304" s="46" t="s">
        <v>226</v>
      </c>
      <c r="B304" s="46" t="s">
        <v>150</v>
      </c>
      <c r="C304" s="65" t="s">
        <v>266</v>
      </c>
      <c r="D304" s="46" t="s">
        <v>152</v>
      </c>
      <c r="E304" s="113" t="s">
        <v>8</v>
      </c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95"/>
      <c r="V304" s="101"/>
      <c r="W304" s="101"/>
      <c r="X304" s="94" t="e">
        <f t="shared" si="100"/>
        <v>#DIV/0!</v>
      </c>
      <c r="Y304" s="38"/>
      <c r="Z304" s="81"/>
      <c r="AA304" s="52"/>
    </row>
    <row r="305" spans="1:27" s="30" customFormat="1" ht="27" customHeight="1" x14ac:dyDescent="0.25">
      <c r="A305" s="46" t="s">
        <v>226</v>
      </c>
      <c r="B305" s="46" t="s">
        <v>150</v>
      </c>
      <c r="C305" s="65" t="s">
        <v>267</v>
      </c>
      <c r="D305" s="46" t="s">
        <v>144</v>
      </c>
      <c r="E305" s="113" t="s">
        <v>93</v>
      </c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99">
        <f>U306+U308</f>
        <v>746020</v>
      </c>
      <c r="V305" s="99">
        <f t="shared" ref="V305" si="117">V306+V308</f>
        <v>9865</v>
      </c>
      <c r="W305" s="100">
        <f>W306+W308</f>
        <v>9864.06</v>
      </c>
      <c r="X305" s="94">
        <f t="shared" si="100"/>
        <v>99.990471363405973</v>
      </c>
      <c r="Y305" s="50">
        <f t="shared" ref="Y305" si="118">Y308</f>
        <v>0</v>
      </c>
      <c r="Z305" s="81"/>
      <c r="AA305" s="52"/>
    </row>
    <row r="306" spans="1:27" s="30" customFormat="1" ht="15.75" hidden="1" customHeight="1" x14ac:dyDescent="0.25">
      <c r="A306" s="46" t="s">
        <v>226</v>
      </c>
      <c r="B306" s="46" t="s">
        <v>150</v>
      </c>
      <c r="C306" s="65" t="s">
        <v>495</v>
      </c>
      <c r="D306" s="46" t="s">
        <v>144</v>
      </c>
      <c r="E306" s="113" t="s">
        <v>496</v>
      </c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99">
        <f>U307</f>
        <v>0</v>
      </c>
      <c r="V306" s="103">
        <f>V307</f>
        <v>0</v>
      </c>
      <c r="W306" s="100">
        <f>W307</f>
        <v>0</v>
      </c>
      <c r="X306" s="94" t="e">
        <f t="shared" si="100"/>
        <v>#DIV/0!</v>
      </c>
      <c r="Y306" s="50"/>
      <c r="Z306" s="81"/>
      <c r="AA306" s="52"/>
    </row>
    <row r="307" spans="1:27" s="30" customFormat="1" ht="15" hidden="1" customHeight="1" x14ac:dyDescent="0.25">
      <c r="A307" s="46" t="s">
        <v>226</v>
      </c>
      <c r="B307" s="46" t="s">
        <v>150</v>
      </c>
      <c r="C307" s="65" t="s">
        <v>495</v>
      </c>
      <c r="D307" s="46" t="s">
        <v>159</v>
      </c>
      <c r="E307" s="113" t="s">
        <v>13</v>
      </c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95"/>
      <c r="V307" s="104"/>
      <c r="W307" s="101"/>
      <c r="X307" s="94" t="e">
        <f t="shared" si="100"/>
        <v>#DIV/0!</v>
      </c>
      <c r="Y307" s="38"/>
      <c r="Z307" s="81"/>
      <c r="AA307" s="52"/>
    </row>
    <row r="308" spans="1:27" s="30" customFormat="1" ht="15.75" customHeight="1" x14ac:dyDescent="0.25">
      <c r="A308" s="46" t="s">
        <v>226</v>
      </c>
      <c r="B308" s="46" t="s">
        <v>150</v>
      </c>
      <c r="C308" s="65" t="s">
        <v>268</v>
      </c>
      <c r="D308" s="46" t="s">
        <v>144</v>
      </c>
      <c r="E308" s="113" t="s">
        <v>94</v>
      </c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99">
        <f>U310+U311</f>
        <v>746020</v>
      </c>
      <c r="V308" s="99">
        <f t="shared" ref="V308:W308" si="119">V310+V311</f>
        <v>9865</v>
      </c>
      <c r="W308" s="99">
        <f t="shared" si="119"/>
        <v>9864.06</v>
      </c>
      <c r="X308" s="94">
        <f t="shared" si="100"/>
        <v>99.990471363405973</v>
      </c>
      <c r="Y308" s="50">
        <f>Y310+Y311</f>
        <v>0</v>
      </c>
      <c r="Z308" s="81"/>
      <c r="AA308" s="52"/>
    </row>
    <row r="309" spans="1:27" s="30" customFormat="1" ht="15" hidden="1" customHeight="1" x14ac:dyDescent="0.25">
      <c r="A309" s="46" t="s">
        <v>226</v>
      </c>
      <c r="B309" s="46" t="s">
        <v>150</v>
      </c>
      <c r="C309" s="65" t="s">
        <v>268</v>
      </c>
      <c r="D309" s="46" t="s">
        <v>201</v>
      </c>
      <c r="E309" s="113" t="s">
        <v>46</v>
      </c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99"/>
      <c r="V309" s="99"/>
      <c r="W309" s="100"/>
      <c r="X309" s="94" t="e">
        <f t="shared" si="100"/>
        <v>#DIV/0!</v>
      </c>
      <c r="Y309" s="38"/>
      <c r="Z309" s="81"/>
      <c r="AA309" s="52"/>
    </row>
    <row r="310" spans="1:27" s="30" customFormat="1" ht="18" customHeight="1" x14ac:dyDescent="0.25">
      <c r="A310" s="46" t="s">
        <v>226</v>
      </c>
      <c r="B310" s="46" t="s">
        <v>150</v>
      </c>
      <c r="C310" s="65" t="s">
        <v>268</v>
      </c>
      <c r="D310" s="46" t="s">
        <v>159</v>
      </c>
      <c r="E310" s="113" t="s">
        <v>13</v>
      </c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95">
        <v>659657</v>
      </c>
      <c r="V310" s="95"/>
      <c r="W310" s="101"/>
      <c r="X310" s="94"/>
      <c r="Y310" s="38"/>
      <c r="Z310" s="81"/>
      <c r="AA310" s="52"/>
    </row>
    <row r="311" spans="1:27" s="30" customFormat="1" ht="18" customHeight="1" x14ac:dyDescent="0.25">
      <c r="A311" s="46" t="s">
        <v>226</v>
      </c>
      <c r="B311" s="46" t="s">
        <v>150</v>
      </c>
      <c r="C311" s="65" t="s">
        <v>268</v>
      </c>
      <c r="D311" s="46" t="s">
        <v>605</v>
      </c>
      <c r="E311" s="113" t="s">
        <v>606</v>
      </c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95">
        <v>86363</v>
      </c>
      <c r="V311" s="95">
        <v>9865</v>
      </c>
      <c r="W311" s="101">
        <v>9864.06</v>
      </c>
      <c r="X311" s="94">
        <f t="shared" si="100"/>
        <v>99.990471363405973</v>
      </c>
      <c r="Y311" s="38"/>
      <c r="Z311" s="81"/>
      <c r="AA311" s="52"/>
    </row>
    <row r="312" spans="1:27" s="31" customFormat="1" ht="27.75" customHeight="1" x14ac:dyDescent="0.25">
      <c r="A312" s="71" t="s">
        <v>226</v>
      </c>
      <c r="B312" s="71" t="s">
        <v>150</v>
      </c>
      <c r="C312" s="68" t="s">
        <v>472</v>
      </c>
      <c r="D312" s="71" t="s">
        <v>144</v>
      </c>
      <c r="E312" s="148" t="s">
        <v>559</v>
      </c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02">
        <f>U313</f>
        <v>2000000</v>
      </c>
      <c r="V312" s="102">
        <f>V313</f>
        <v>0</v>
      </c>
      <c r="W312" s="102">
        <f>W313</f>
        <v>0</v>
      </c>
      <c r="X312" s="94"/>
      <c r="Y312" s="76">
        <f>Y313</f>
        <v>0</v>
      </c>
      <c r="Z312" s="81"/>
      <c r="AA312" s="58"/>
    </row>
    <row r="313" spans="1:27" s="31" customFormat="1" ht="25.5" customHeight="1" x14ac:dyDescent="0.25">
      <c r="A313" s="72" t="s">
        <v>226</v>
      </c>
      <c r="B313" s="72" t="s">
        <v>150</v>
      </c>
      <c r="C313" s="65" t="s">
        <v>469</v>
      </c>
      <c r="D313" s="72" t="s">
        <v>144</v>
      </c>
      <c r="E313" s="113" t="s">
        <v>473</v>
      </c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00">
        <f>U314+U326+U333</f>
        <v>2000000</v>
      </c>
      <c r="V313" s="100">
        <f>V314+V326+V333</f>
        <v>0</v>
      </c>
      <c r="W313" s="100">
        <f>W314+W326+W333</f>
        <v>0</v>
      </c>
      <c r="X313" s="94"/>
      <c r="Y313" s="50">
        <f>Y314+Y326+Y333</f>
        <v>0</v>
      </c>
      <c r="Z313" s="81"/>
      <c r="AA313" s="58"/>
    </row>
    <row r="314" spans="1:27" s="31" customFormat="1" ht="15.75" hidden="1" customHeight="1" x14ac:dyDescent="0.25">
      <c r="A314" s="72" t="s">
        <v>226</v>
      </c>
      <c r="B314" s="72" t="s">
        <v>150</v>
      </c>
      <c r="C314" s="65" t="s">
        <v>470</v>
      </c>
      <c r="D314" s="72" t="s">
        <v>144</v>
      </c>
      <c r="E314" s="113" t="s">
        <v>474</v>
      </c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00">
        <f>U315+U317+U320+U323</f>
        <v>0</v>
      </c>
      <c r="V314" s="100">
        <f t="shared" ref="V314:W314" si="120">V315+V317+V320+V323</f>
        <v>0</v>
      </c>
      <c r="W314" s="100">
        <f t="shared" si="120"/>
        <v>0</v>
      </c>
      <c r="X314" s="94"/>
      <c r="Y314" s="50">
        <f>Y317+Y320+Y323+Y315</f>
        <v>0</v>
      </c>
      <c r="Z314" s="81"/>
      <c r="AA314" s="58"/>
    </row>
    <row r="315" spans="1:27" s="31" customFormat="1" ht="27" hidden="1" customHeight="1" x14ac:dyDescent="0.25">
      <c r="A315" s="72" t="s">
        <v>226</v>
      </c>
      <c r="B315" s="72" t="s">
        <v>150</v>
      </c>
      <c r="C315" s="65" t="s">
        <v>589</v>
      </c>
      <c r="D315" s="72" t="s">
        <v>144</v>
      </c>
      <c r="E315" s="113" t="s">
        <v>588</v>
      </c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00">
        <f>U316</f>
        <v>0</v>
      </c>
      <c r="V315" s="100">
        <f t="shared" ref="V315:W315" si="121">V316</f>
        <v>0</v>
      </c>
      <c r="W315" s="100">
        <f t="shared" si="121"/>
        <v>0</v>
      </c>
      <c r="X315" s="94"/>
      <c r="Y315" s="76">
        <f>Y316</f>
        <v>0</v>
      </c>
      <c r="Z315" s="81"/>
      <c r="AA315" s="58"/>
    </row>
    <row r="316" spans="1:27" s="31" customFormat="1" ht="27.75" hidden="1" customHeight="1" x14ac:dyDescent="0.25">
      <c r="A316" s="72" t="s">
        <v>226</v>
      </c>
      <c r="B316" s="72" t="s">
        <v>150</v>
      </c>
      <c r="C316" s="65" t="s">
        <v>589</v>
      </c>
      <c r="D316" s="72" t="s">
        <v>532</v>
      </c>
      <c r="E316" s="113" t="s">
        <v>533</v>
      </c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01"/>
      <c r="V316" s="101"/>
      <c r="W316" s="101"/>
      <c r="X316" s="94"/>
      <c r="Y316" s="37"/>
      <c r="Z316" s="81"/>
      <c r="AA316" s="58"/>
    </row>
    <row r="317" spans="1:27" s="31" customFormat="1" hidden="1" x14ac:dyDescent="0.25">
      <c r="A317" s="72" t="s">
        <v>226</v>
      </c>
      <c r="B317" s="72" t="s">
        <v>150</v>
      </c>
      <c r="C317" s="65" t="s">
        <v>487</v>
      </c>
      <c r="D317" s="72" t="s">
        <v>144</v>
      </c>
      <c r="E317" s="113" t="s">
        <v>490</v>
      </c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00">
        <f>U318+U319</f>
        <v>0</v>
      </c>
      <c r="V317" s="100">
        <f>V318+V319</f>
        <v>0</v>
      </c>
      <c r="W317" s="100">
        <f t="shared" ref="W317" si="122">W318+W319</f>
        <v>0</v>
      </c>
      <c r="X317" s="94"/>
      <c r="Y317" s="76">
        <f>Y318+Y319</f>
        <v>0</v>
      </c>
      <c r="Z317" s="81"/>
      <c r="AA317" s="58"/>
    </row>
    <row r="318" spans="1:27" s="31" customFormat="1" hidden="1" x14ac:dyDescent="0.25">
      <c r="A318" s="72" t="s">
        <v>226</v>
      </c>
      <c r="B318" s="72" t="s">
        <v>150</v>
      </c>
      <c r="C318" s="65" t="s">
        <v>487</v>
      </c>
      <c r="D318" s="72" t="s">
        <v>159</v>
      </c>
      <c r="E318" s="113" t="s">
        <v>13</v>
      </c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01"/>
      <c r="V318" s="101"/>
      <c r="W318" s="101"/>
      <c r="X318" s="94"/>
      <c r="Y318" s="37"/>
      <c r="Z318" s="81"/>
      <c r="AA318" s="58"/>
    </row>
    <row r="319" spans="1:27" s="31" customFormat="1" hidden="1" x14ac:dyDescent="0.25">
      <c r="A319" s="72" t="s">
        <v>226</v>
      </c>
      <c r="B319" s="72" t="s">
        <v>150</v>
      </c>
      <c r="C319" s="65" t="s">
        <v>487</v>
      </c>
      <c r="D319" s="72" t="s">
        <v>497</v>
      </c>
      <c r="E319" s="113" t="s">
        <v>498</v>
      </c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01"/>
      <c r="V319" s="101"/>
      <c r="W319" s="101"/>
      <c r="X319" s="94"/>
      <c r="Y319" s="37"/>
      <c r="Z319" s="81"/>
      <c r="AA319" s="58"/>
    </row>
    <row r="320" spans="1:27" s="31" customFormat="1" ht="13.5" hidden="1" customHeight="1" x14ac:dyDescent="0.25">
      <c r="A320" s="72" t="s">
        <v>226</v>
      </c>
      <c r="B320" s="72" t="s">
        <v>150</v>
      </c>
      <c r="C320" s="65" t="s">
        <v>488</v>
      </c>
      <c r="D320" s="72" t="s">
        <v>144</v>
      </c>
      <c r="E320" s="113" t="s">
        <v>489</v>
      </c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00">
        <f>U322</f>
        <v>0</v>
      </c>
      <c r="V320" s="100">
        <f>V322</f>
        <v>0</v>
      </c>
      <c r="W320" s="100">
        <f>W322</f>
        <v>0</v>
      </c>
      <c r="X320" s="94"/>
      <c r="Y320" s="76">
        <f>Y321+Y322</f>
        <v>0</v>
      </c>
      <c r="Z320" s="81"/>
      <c r="AA320" s="58"/>
    </row>
    <row r="321" spans="1:27" s="31" customFormat="1" ht="15" hidden="1" customHeight="1" x14ac:dyDescent="0.25">
      <c r="A321" s="72" t="s">
        <v>226</v>
      </c>
      <c r="B321" s="72" t="s">
        <v>150</v>
      </c>
      <c r="C321" s="65" t="s">
        <v>488</v>
      </c>
      <c r="D321" s="72" t="s">
        <v>159</v>
      </c>
      <c r="E321" s="113" t="s">
        <v>13</v>
      </c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01"/>
      <c r="V321" s="101">
        <v>0</v>
      </c>
      <c r="W321" s="101">
        <v>0</v>
      </c>
      <c r="X321" s="94"/>
      <c r="Y321" s="37"/>
      <c r="Z321" s="81"/>
      <c r="AA321" s="58"/>
    </row>
    <row r="322" spans="1:27" s="31" customFormat="1" ht="15.75" hidden="1" customHeight="1" x14ac:dyDescent="0.25">
      <c r="A322" s="72" t="s">
        <v>226</v>
      </c>
      <c r="B322" s="72" t="s">
        <v>150</v>
      </c>
      <c r="C322" s="65" t="s">
        <v>488</v>
      </c>
      <c r="D322" s="72" t="s">
        <v>497</v>
      </c>
      <c r="E322" s="113" t="s">
        <v>498</v>
      </c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01"/>
      <c r="V322" s="101"/>
      <c r="W322" s="101"/>
      <c r="X322" s="94"/>
      <c r="Y322" s="37"/>
      <c r="Z322" s="81"/>
      <c r="AA322" s="58"/>
    </row>
    <row r="323" spans="1:27" s="31" customFormat="1" ht="15.75" hidden="1" customHeight="1" x14ac:dyDescent="0.25">
      <c r="A323" s="72" t="s">
        <v>226</v>
      </c>
      <c r="B323" s="72" t="s">
        <v>150</v>
      </c>
      <c r="C323" s="65" t="s">
        <v>475</v>
      </c>
      <c r="D323" s="72" t="s">
        <v>144</v>
      </c>
      <c r="E323" s="113" t="s">
        <v>476</v>
      </c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00">
        <f>U324+U325</f>
        <v>0</v>
      </c>
      <c r="V323" s="100">
        <f t="shared" ref="V323" si="123">V324+V325</f>
        <v>0</v>
      </c>
      <c r="W323" s="100">
        <f>W324+W325</f>
        <v>0</v>
      </c>
      <c r="X323" s="94"/>
      <c r="Y323" s="76">
        <f>Y324+Y325</f>
        <v>0</v>
      </c>
      <c r="Z323" s="81"/>
      <c r="AA323" s="58"/>
    </row>
    <row r="324" spans="1:27" s="31" customFormat="1" ht="15.75" hidden="1" customHeight="1" x14ac:dyDescent="0.25">
      <c r="A324" s="72" t="s">
        <v>226</v>
      </c>
      <c r="B324" s="72" t="s">
        <v>150</v>
      </c>
      <c r="C324" s="65" t="s">
        <v>475</v>
      </c>
      <c r="D324" s="72" t="s">
        <v>159</v>
      </c>
      <c r="E324" s="113" t="s">
        <v>13</v>
      </c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01"/>
      <c r="V324" s="101">
        <v>0</v>
      </c>
      <c r="W324" s="101">
        <v>0</v>
      </c>
      <c r="X324" s="94"/>
      <c r="Y324" s="37"/>
      <c r="Z324" s="81"/>
      <c r="AA324" s="58"/>
    </row>
    <row r="325" spans="1:27" s="31" customFormat="1" ht="16.5" hidden="1" customHeight="1" x14ac:dyDescent="0.25">
      <c r="A325" s="72" t="s">
        <v>226</v>
      </c>
      <c r="B325" s="72" t="s">
        <v>150</v>
      </c>
      <c r="C325" s="65" t="s">
        <v>475</v>
      </c>
      <c r="D325" s="72" t="s">
        <v>497</v>
      </c>
      <c r="E325" s="113" t="s">
        <v>498</v>
      </c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01"/>
      <c r="V325" s="101">
        <v>0</v>
      </c>
      <c r="W325" s="101">
        <v>0</v>
      </c>
      <c r="X325" s="94"/>
      <c r="Y325" s="37"/>
      <c r="Z325" s="81"/>
      <c r="AA325" s="58"/>
    </row>
    <row r="326" spans="1:27" s="31" customFormat="1" ht="17.25" hidden="1" customHeight="1" x14ac:dyDescent="0.25">
      <c r="A326" s="72" t="s">
        <v>226</v>
      </c>
      <c r="B326" s="72" t="s">
        <v>150</v>
      </c>
      <c r="C326" s="65" t="s">
        <v>471</v>
      </c>
      <c r="D326" s="72" t="s">
        <v>144</v>
      </c>
      <c r="E326" s="113" t="s">
        <v>477</v>
      </c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00">
        <f>U327+U329+U331</f>
        <v>0</v>
      </c>
      <c r="V326" s="100">
        <f t="shared" ref="V326" si="124">V327+V329+V331</f>
        <v>0</v>
      </c>
      <c r="W326" s="100">
        <f>W327+W329+W331</f>
        <v>0</v>
      </c>
      <c r="X326" s="94"/>
      <c r="Y326" s="50">
        <f t="shared" ref="Y326" si="125">Y327+Y329+Y331</f>
        <v>0</v>
      </c>
      <c r="Z326" s="81"/>
      <c r="AA326" s="58"/>
    </row>
    <row r="327" spans="1:27" s="31" customFormat="1" ht="19.5" hidden="1" customHeight="1" x14ac:dyDescent="0.25">
      <c r="A327" s="72" t="s">
        <v>226</v>
      </c>
      <c r="B327" s="72" t="s">
        <v>150</v>
      </c>
      <c r="C327" s="65" t="s">
        <v>491</v>
      </c>
      <c r="D327" s="72" t="s">
        <v>144</v>
      </c>
      <c r="E327" s="113" t="s">
        <v>490</v>
      </c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00">
        <f>U328</f>
        <v>0</v>
      </c>
      <c r="V327" s="100">
        <f t="shared" ref="V327:W327" si="126">V328</f>
        <v>0</v>
      </c>
      <c r="W327" s="100">
        <f t="shared" si="126"/>
        <v>0</v>
      </c>
      <c r="X327" s="94"/>
      <c r="Y327" s="76">
        <f>Y328</f>
        <v>0</v>
      </c>
      <c r="Z327" s="81"/>
      <c r="AA327" s="58"/>
    </row>
    <row r="328" spans="1:27" s="31" customFormat="1" ht="21.75" hidden="1" customHeight="1" x14ac:dyDescent="0.25">
      <c r="A328" s="72" t="s">
        <v>226</v>
      </c>
      <c r="B328" s="72" t="s">
        <v>150</v>
      </c>
      <c r="C328" s="65" t="s">
        <v>491</v>
      </c>
      <c r="D328" s="72" t="s">
        <v>159</v>
      </c>
      <c r="E328" s="113" t="s">
        <v>13</v>
      </c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01"/>
      <c r="V328" s="101"/>
      <c r="W328" s="101"/>
      <c r="X328" s="94"/>
      <c r="Y328" s="37"/>
      <c r="Z328" s="81"/>
      <c r="AA328" s="58"/>
    </row>
    <row r="329" spans="1:27" s="31" customFormat="1" ht="21" hidden="1" customHeight="1" x14ac:dyDescent="0.25">
      <c r="A329" s="72" t="s">
        <v>226</v>
      </c>
      <c r="B329" s="72" t="s">
        <v>150</v>
      </c>
      <c r="C329" s="65" t="s">
        <v>492</v>
      </c>
      <c r="D329" s="72" t="s">
        <v>144</v>
      </c>
      <c r="E329" s="113" t="s">
        <v>489</v>
      </c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00">
        <f>U330</f>
        <v>0</v>
      </c>
      <c r="V329" s="100">
        <f>V330</f>
        <v>0</v>
      </c>
      <c r="W329" s="100">
        <f t="shared" ref="W329" si="127">W330</f>
        <v>0</v>
      </c>
      <c r="X329" s="94"/>
      <c r="Y329" s="76">
        <f>Y330</f>
        <v>0</v>
      </c>
      <c r="Z329" s="81"/>
      <c r="AA329" s="58"/>
    </row>
    <row r="330" spans="1:27" s="31" customFormat="1" ht="21" hidden="1" customHeight="1" x14ac:dyDescent="0.25">
      <c r="A330" s="72" t="s">
        <v>226</v>
      </c>
      <c r="B330" s="72" t="s">
        <v>150</v>
      </c>
      <c r="C330" s="65" t="s">
        <v>492</v>
      </c>
      <c r="D330" s="72" t="s">
        <v>159</v>
      </c>
      <c r="E330" s="113" t="s">
        <v>13</v>
      </c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01"/>
      <c r="V330" s="101"/>
      <c r="W330" s="101"/>
      <c r="X330" s="94"/>
      <c r="Y330" s="37"/>
      <c r="Z330" s="81"/>
      <c r="AA330" s="58"/>
    </row>
    <row r="331" spans="1:27" s="31" customFormat="1" ht="20.25" hidden="1" customHeight="1" x14ac:dyDescent="0.25">
      <c r="A331" s="72" t="s">
        <v>226</v>
      </c>
      <c r="B331" s="72" t="s">
        <v>150</v>
      </c>
      <c r="C331" s="65" t="s">
        <v>479</v>
      </c>
      <c r="D331" s="72" t="s">
        <v>144</v>
      </c>
      <c r="E331" s="113" t="s">
        <v>478</v>
      </c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00">
        <f t="shared" ref="U331:V331" si="128">U332</f>
        <v>0</v>
      </c>
      <c r="V331" s="100">
        <f t="shared" si="128"/>
        <v>0</v>
      </c>
      <c r="W331" s="100">
        <f>W332</f>
        <v>0</v>
      </c>
      <c r="X331" s="94"/>
      <c r="Y331" s="76">
        <f>Y332</f>
        <v>0</v>
      </c>
      <c r="Z331" s="81"/>
      <c r="AA331" s="58"/>
    </row>
    <row r="332" spans="1:27" s="30" customFormat="1" ht="19.5" hidden="1" customHeight="1" x14ac:dyDescent="0.25">
      <c r="A332" s="72" t="s">
        <v>226</v>
      </c>
      <c r="B332" s="72" t="s">
        <v>150</v>
      </c>
      <c r="C332" s="65" t="s">
        <v>479</v>
      </c>
      <c r="D332" s="72" t="s">
        <v>159</v>
      </c>
      <c r="E332" s="113" t="s">
        <v>13</v>
      </c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09"/>
      <c r="V332" s="109">
        <v>0</v>
      </c>
      <c r="W332" s="109">
        <v>0</v>
      </c>
      <c r="X332" s="94"/>
      <c r="Y332" s="77"/>
      <c r="Z332" s="81"/>
      <c r="AA332" s="59"/>
    </row>
    <row r="333" spans="1:27" s="31" customFormat="1" ht="15.75" customHeight="1" x14ac:dyDescent="0.25">
      <c r="A333" s="72" t="s">
        <v>226</v>
      </c>
      <c r="B333" s="72" t="s">
        <v>150</v>
      </c>
      <c r="C333" s="65" t="s">
        <v>557</v>
      </c>
      <c r="D333" s="72" t="s">
        <v>144</v>
      </c>
      <c r="E333" s="113" t="s">
        <v>558</v>
      </c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00">
        <f>U334+U337+U340+U343</f>
        <v>2000000</v>
      </c>
      <c r="V333" s="100">
        <f>V334+V337+V340+V343</f>
        <v>0</v>
      </c>
      <c r="W333" s="100">
        <f>W334+W337+W340+W343</f>
        <v>0</v>
      </c>
      <c r="X333" s="94"/>
      <c r="Y333" s="50">
        <f>Y334+Y337+Y340</f>
        <v>0</v>
      </c>
      <c r="Z333" s="81"/>
      <c r="AA333" s="58"/>
    </row>
    <row r="334" spans="1:27" s="31" customFormat="1" ht="27.75" customHeight="1" x14ac:dyDescent="0.25">
      <c r="A334" s="72" t="s">
        <v>226</v>
      </c>
      <c r="B334" s="72" t="s">
        <v>150</v>
      </c>
      <c r="C334" s="65" t="s">
        <v>552</v>
      </c>
      <c r="D334" s="72" t="s">
        <v>144</v>
      </c>
      <c r="E334" s="113" t="s">
        <v>553</v>
      </c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00">
        <f>U335+U336</f>
        <v>1869159</v>
      </c>
      <c r="V334" s="100">
        <f>V335+V336</f>
        <v>0</v>
      </c>
      <c r="W334" s="100">
        <f>W335+W336</f>
        <v>0</v>
      </c>
      <c r="X334" s="94"/>
      <c r="Y334" s="76">
        <f>Y335+Y336</f>
        <v>0</v>
      </c>
      <c r="Z334" s="81"/>
      <c r="AA334" s="58"/>
    </row>
    <row r="335" spans="1:27" s="31" customFormat="1" ht="16.5" customHeight="1" x14ac:dyDescent="0.25">
      <c r="A335" s="72" t="s">
        <v>226</v>
      </c>
      <c r="B335" s="72" t="s">
        <v>150</v>
      </c>
      <c r="C335" s="65" t="s">
        <v>552</v>
      </c>
      <c r="D335" s="72" t="s">
        <v>159</v>
      </c>
      <c r="E335" s="113" t="s">
        <v>13</v>
      </c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01">
        <v>1869159</v>
      </c>
      <c r="V335" s="101"/>
      <c r="W335" s="101"/>
      <c r="X335" s="94"/>
      <c r="Y335" s="37"/>
      <c r="Z335" s="81"/>
      <c r="AA335" s="58"/>
    </row>
    <row r="336" spans="1:27" s="31" customFormat="1" ht="26.25" hidden="1" customHeight="1" x14ac:dyDescent="0.25">
      <c r="A336" s="72" t="s">
        <v>226</v>
      </c>
      <c r="B336" s="72" t="s">
        <v>150</v>
      </c>
      <c r="C336" s="65" t="s">
        <v>552</v>
      </c>
      <c r="D336" s="72" t="s">
        <v>532</v>
      </c>
      <c r="E336" s="113" t="s">
        <v>533</v>
      </c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01"/>
      <c r="V336" s="101"/>
      <c r="W336" s="101"/>
      <c r="X336" s="94"/>
      <c r="Y336" s="37"/>
      <c r="Z336" s="81"/>
      <c r="AA336" s="58"/>
    </row>
    <row r="337" spans="1:27" s="31" customFormat="1" ht="24.75" hidden="1" customHeight="1" x14ac:dyDescent="0.25">
      <c r="A337" s="72" t="s">
        <v>226</v>
      </c>
      <c r="B337" s="72" t="s">
        <v>150</v>
      </c>
      <c r="C337" s="65" t="s">
        <v>554</v>
      </c>
      <c r="D337" s="72" t="s">
        <v>144</v>
      </c>
      <c r="E337" s="113" t="s">
        <v>555</v>
      </c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00">
        <f>U338+U339</f>
        <v>0</v>
      </c>
      <c r="V337" s="100">
        <f>V338+V339</f>
        <v>0</v>
      </c>
      <c r="W337" s="100">
        <f>W338+W339</f>
        <v>0</v>
      </c>
      <c r="X337" s="94"/>
      <c r="Y337" s="76">
        <f>Y338+Y339</f>
        <v>0</v>
      </c>
      <c r="Z337" s="81"/>
      <c r="AA337" s="58"/>
    </row>
    <row r="338" spans="1:27" s="31" customFormat="1" ht="15" hidden="1" customHeight="1" x14ac:dyDescent="0.25">
      <c r="A338" s="72" t="s">
        <v>226</v>
      </c>
      <c r="B338" s="72" t="s">
        <v>150</v>
      </c>
      <c r="C338" s="65" t="s">
        <v>554</v>
      </c>
      <c r="D338" s="72" t="s">
        <v>159</v>
      </c>
      <c r="E338" s="113" t="s">
        <v>13</v>
      </c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01"/>
      <c r="V338" s="101"/>
      <c r="W338" s="101"/>
      <c r="X338" s="94"/>
      <c r="Y338" s="37"/>
      <c r="Z338" s="81"/>
      <c r="AA338" s="58"/>
    </row>
    <row r="339" spans="1:27" s="31" customFormat="1" ht="27" hidden="1" customHeight="1" x14ac:dyDescent="0.25">
      <c r="A339" s="72" t="s">
        <v>226</v>
      </c>
      <c r="B339" s="72" t="s">
        <v>150</v>
      </c>
      <c r="C339" s="65" t="s">
        <v>554</v>
      </c>
      <c r="D339" s="72" t="s">
        <v>532</v>
      </c>
      <c r="E339" s="113" t="s">
        <v>533</v>
      </c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01"/>
      <c r="V339" s="101"/>
      <c r="W339" s="101"/>
      <c r="X339" s="94"/>
      <c r="Y339" s="37"/>
      <c r="Z339" s="81"/>
      <c r="AA339" s="58"/>
    </row>
    <row r="340" spans="1:27" s="31" customFormat="1" ht="28.5" customHeight="1" x14ac:dyDescent="0.25">
      <c r="A340" s="72" t="s">
        <v>226</v>
      </c>
      <c r="B340" s="72" t="s">
        <v>150</v>
      </c>
      <c r="C340" s="65" t="s">
        <v>556</v>
      </c>
      <c r="D340" s="72" t="s">
        <v>144</v>
      </c>
      <c r="E340" s="113" t="s">
        <v>476</v>
      </c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00">
        <f>U341+U342</f>
        <v>130841</v>
      </c>
      <c r="V340" s="100">
        <f t="shared" ref="V340:W340" si="129">V341+V342</f>
        <v>0</v>
      </c>
      <c r="W340" s="100">
        <f t="shared" si="129"/>
        <v>0</v>
      </c>
      <c r="X340" s="94"/>
      <c r="Y340" s="76">
        <f>Y341+Y342</f>
        <v>0</v>
      </c>
      <c r="Z340" s="81"/>
      <c r="AA340" s="58"/>
    </row>
    <row r="341" spans="1:27" s="31" customFormat="1" ht="15" customHeight="1" x14ac:dyDescent="0.25">
      <c r="A341" s="72" t="s">
        <v>226</v>
      </c>
      <c r="B341" s="72" t="s">
        <v>150</v>
      </c>
      <c r="C341" s="65" t="s">
        <v>556</v>
      </c>
      <c r="D341" s="72" t="s">
        <v>159</v>
      </c>
      <c r="E341" s="113" t="s">
        <v>13</v>
      </c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01">
        <v>130841</v>
      </c>
      <c r="V341" s="101"/>
      <c r="W341" s="101"/>
      <c r="X341" s="94"/>
      <c r="Y341" s="37"/>
      <c r="Z341" s="81"/>
      <c r="AA341" s="58"/>
    </row>
    <row r="342" spans="1:27" s="31" customFormat="1" ht="27.75" hidden="1" customHeight="1" x14ac:dyDescent="0.25">
      <c r="A342" s="72" t="s">
        <v>226</v>
      </c>
      <c r="B342" s="72" t="s">
        <v>150</v>
      </c>
      <c r="C342" s="65" t="s">
        <v>556</v>
      </c>
      <c r="D342" s="72" t="s">
        <v>532</v>
      </c>
      <c r="E342" s="113" t="s">
        <v>533</v>
      </c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01"/>
      <c r="V342" s="101"/>
      <c r="W342" s="101"/>
      <c r="X342" s="94" t="e">
        <f t="shared" ref="X327:X390" si="130">W342/V342*100</f>
        <v>#DIV/0!</v>
      </c>
      <c r="Y342" s="37"/>
      <c r="Z342" s="81" t="e">
        <f t="shared" ref="Z327:Z390" si="131">W342/Y342*100</f>
        <v>#DIV/0!</v>
      </c>
      <c r="AA342" s="58"/>
    </row>
    <row r="343" spans="1:27" s="31" customFormat="1" ht="28.5" hidden="1" customHeight="1" x14ac:dyDescent="0.25">
      <c r="A343" s="72" t="s">
        <v>226</v>
      </c>
      <c r="B343" s="72" t="s">
        <v>150</v>
      </c>
      <c r="C343" s="65" t="s">
        <v>568</v>
      </c>
      <c r="D343" s="72" t="s">
        <v>144</v>
      </c>
      <c r="E343" s="113" t="s">
        <v>569</v>
      </c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00">
        <f>U344</f>
        <v>0</v>
      </c>
      <c r="V343" s="100">
        <f t="shared" ref="V343:W343" si="132">V344</f>
        <v>0</v>
      </c>
      <c r="W343" s="100">
        <f t="shared" si="132"/>
        <v>0</v>
      </c>
      <c r="X343" s="94" t="e">
        <f t="shared" si="130"/>
        <v>#DIV/0!</v>
      </c>
      <c r="Y343" s="76">
        <f>Y344</f>
        <v>0</v>
      </c>
      <c r="Z343" s="81" t="e">
        <f t="shared" si="131"/>
        <v>#DIV/0!</v>
      </c>
      <c r="AA343" s="58"/>
    </row>
    <row r="344" spans="1:27" s="31" customFormat="1" ht="33" hidden="1" customHeight="1" x14ac:dyDescent="0.25">
      <c r="A344" s="72" t="s">
        <v>226</v>
      </c>
      <c r="B344" s="72" t="s">
        <v>150</v>
      </c>
      <c r="C344" s="65" t="s">
        <v>568</v>
      </c>
      <c r="D344" s="72" t="s">
        <v>532</v>
      </c>
      <c r="E344" s="113" t="s">
        <v>533</v>
      </c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01"/>
      <c r="V344" s="101">
        <v>0</v>
      </c>
      <c r="W344" s="101">
        <v>0</v>
      </c>
      <c r="X344" s="94" t="e">
        <f t="shared" si="130"/>
        <v>#DIV/0!</v>
      </c>
      <c r="Y344" s="76"/>
      <c r="Z344" s="81" t="e">
        <f t="shared" si="131"/>
        <v>#DIV/0!</v>
      </c>
      <c r="AA344" s="58"/>
    </row>
    <row r="345" spans="1:27" s="39" customFormat="1" ht="20.25" hidden="1" customHeight="1" x14ac:dyDescent="0.25">
      <c r="A345" s="72" t="s">
        <v>226</v>
      </c>
      <c r="B345" s="72" t="s">
        <v>150</v>
      </c>
      <c r="C345" s="65" t="s">
        <v>161</v>
      </c>
      <c r="D345" s="72" t="s">
        <v>144</v>
      </c>
      <c r="E345" s="113" t="s">
        <v>15</v>
      </c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00">
        <f>U346</f>
        <v>0</v>
      </c>
      <c r="V345" s="100">
        <f t="shared" ref="V345:W346" si="133">V346</f>
        <v>0</v>
      </c>
      <c r="W345" s="100">
        <f t="shared" si="133"/>
        <v>0</v>
      </c>
      <c r="X345" s="94" t="e">
        <f t="shared" si="130"/>
        <v>#DIV/0!</v>
      </c>
      <c r="Y345" s="76"/>
      <c r="Z345" s="81" t="e">
        <f t="shared" si="131"/>
        <v>#DIV/0!</v>
      </c>
      <c r="AA345" s="58"/>
    </row>
    <row r="346" spans="1:27" s="39" customFormat="1" ht="18" hidden="1" customHeight="1" x14ac:dyDescent="0.25">
      <c r="A346" s="72" t="s">
        <v>226</v>
      </c>
      <c r="B346" s="72" t="s">
        <v>150</v>
      </c>
      <c r="C346" s="65" t="s">
        <v>176</v>
      </c>
      <c r="D346" s="72" t="s">
        <v>144</v>
      </c>
      <c r="E346" s="113" t="s">
        <v>25</v>
      </c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00">
        <f>U347</f>
        <v>0</v>
      </c>
      <c r="V346" s="100">
        <f t="shared" si="133"/>
        <v>0</v>
      </c>
      <c r="W346" s="100">
        <f t="shared" si="133"/>
        <v>0</v>
      </c>
      <c r="X346" s="94" t="e">
        <f t="shared" si="130"/>
        <v>#DIV/0!</v>
      </c>
      <c r="Y346" s="76"/>
      <c r="Z346" s="81" t="e">
        <f t="shared" si="131"/>
        <v>#DIV/0!</v>
      </c>
      <c r="AA346" s="58"/>
    </row>
    <row r="347" spans="1:27" s="39" customFormat="1" ht="15.75" hidden="1" customHeight="1" x14ac:dyDescent="0.25">
      <c r="A347" s="72" t="s">
        <v>226</v>
      </c>
      <c r="B347" s="72" t="s">
        <v>150</v>
      </c>
      <c r="C347" s="65" t="s">
        <v>177</v>
      </c>
      <c r="D347" s="72" t="s">
        <v>144</v>
      </c>
      <c r="E347" s="113" t="s">
        <v>26</v>
      </c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00">
        <f>U348+U349</f>
        <v>0</v>
      </c>
      <c r="V347" s="100">
        <f t="shared" ref="V347:W347" si="134">V348+V349</f>
        <v>0</v>
      </c>
      <c r="W347" s="100">
        <f t="shared" si="134"/>
        <v>0</v>
      </c>
      <c r="X347" s="94" t="e">
        <f t="shared" si="130"/>
        <v>#DIV/0!</v>
      </c>
      <c r="Y347" s="76"/>
      <c r="Z347" s="81" t="e">
        <f t="shared" si="131"/>
        <v>#DIV/0!</v>
      </c>
      <c r="AA347" s="58"/>
    </row>
    <row r="348" spans="1:27" s="39" customFormat="1" ht="16.5" hidden="1" customHeight="1" x14ac:dyDescent="0.25">
      <c r="A348" s="72" t="s">
        <v>226</v>
      </c>
      <c r="B348" s="72" t="s">
        <v>150</v>
      </c>
      <c r="C348" s="65" t="s">
        <v>177</v>
      </c>
      <c r="D348" s="72" t="s">
        <v>159</v>
      </c>
      <c r="E348" s="113" t="s">
        <v>13</v>
      </c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01"/>
      <c r="V348" s="101"/>
      <c r="W348" s="101"/>
      <c r="X348" s="94" t="e">
        <f t="shared" si="130"/>
        <v>#DIV/0!</v>
      </c>
      <c r="Y348" s="76"/>
      <c r="Z348" s="81" t="e">
        <f t="shared" si="131"/>
        <v>#DIV/0!</v>
      </c>
      <c r="AA348" s="58"/>
    </row>
    <row r="349" spans="1:27" s="39" customFormat="1" ht="27.75" hidden="1" customHeight="1" x14ac:dyDescent="0.25">
      <c r="A349" s="72" t="s">
        <v>226</v>
      </c>
      <c r="B349" s="72" t="s">
        <v>150</v>
      </c>
      <c r="C349" s="65" t="s">
        <v>177</v>
      </c>
      <c r="D349" s="72" t="s">
        <v>178</v>
      </c>
      <c r="E349" s="113" t="s">
        <v>547</v>
      </c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01"/>
      <c r="V349" s="101"/>
      <c r="W349" s="101"/>
      <c r="X349" s="94" t="e">
        <f t="shared" si="130"/>
        <v>#DIV/0!</v>
      </c>
      <c r="Y349" s="76"/>
      <c r="Z349" s="81" t="e">
        <f t="shared" si="131"/>
        <v>#DIV/0!</v>
      </c>
      <c r="AA349" s="58"/>
    </row>
    <row r="350" spans="1:27" s="30" customFormat="1" ht="15" customHeight="1" x14ac:dyDescent="0.25">
      <c r="A350" s="46" t="s">
        <v>226</v>
      </c>
      <c r="B350" s="46" t="s">
        <v>226</v>
      </c>
      <c r="C350" s="65" t="s">
        <v>143</v>
      </c>
      <c r="D350" s="46" t="s">
        <v>144</v>
      </c>
      <c r="E350" s="113" t="s">
        <v>95</v>
      </c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99">
        <f>U351+U367+U374</f>
        <v>12198750</v>
      </c>
      <c r="V350" s="99">
        <f t="shared" ref="V350:W350" si="135">V351+V367+V374</f>
        <v>524980</v>
      </c>
      <c r="W350" s="99">
        <f t="shared" si="135"/>
        <v>524977.19999999995</v>
      </c>
      <c r="X350" s="94">
        <f t="shared" si="130"/>
        <v>99.999466646348424</v>
      </c>
      <c r="Y350" s="50">
        <f>Y351+Y367+Y374</f>
        <v>144806</v>
      </c>
      <c r="Z350" s="81">
        <f t="shared" si="131"/>
        <v>362.53829261218453</v>
      </c>
      <c r="AA350" s="52"/>
    </row>
    <row r="351" spans="1:27" s="30" customFormat="1" ht="26.25" customHeight="1" x14ac:dyDescent="0.25">
      <c r="A351" s="46" t="s">
        <v>226</v>
      </c>
      <c r="B351" s="46" t="s">
        <v>226</v>
      </c>
      <c r="C351" s="65" t="s">
        <v>197</v>
      </c>
      <c r="D351" s="46" t="s">
        <v>144</v>
      </c>
      <c r="E351" s="114" t="s">
        <v>621</v>
      </c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99">
        <f>U352</f>
        <v>12198750</v>
      </c>
      <c r="V351" s="99">
        <f t="shared" ref="V351:Y353" si="136">V352</f>
        <v>524980</v>
      </c>
      <c r="W351" s="99">
        <f t="shared" si="136"/>
        <v>524977.19999999995</v>
      </c>
      <c r="X351" s="94">
        <f t="shared" si="130"/>
        <v>99.999466646348424</v>
      </c>
      <c r="Y351" s="50">
        <f t="shared" si="136"/>
        <v>144806</v>
      </c>
      <c r="Z351" s="81">
        <f t="shared" si="131"/>
        <v>362.53829261218453</v>
      </c>
      <c r="AA351" s="52"/>
    </row>
    <row r="352" spans="1:27" s="30" customFormat="1" ht="26.25" customHeight="1" x14ac:dyDescent="0.25">
      <c r="A352" s="46" t="s">
        <v>226</v>
      </c>
      <c r="B352" s="46" t="s">
        <v>226</v>
      </c>
      <c r="C352" s="65" t="s">
        <v>232</v>
      </c>
      <c r="D352" s="46" t="s">
        <v>144</v>
      </c>
      <c r="E352" s="139" t="s">
        <v>457</v>
      </c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98">
        <f>U353</f>
        <v>12198750</v>
      </c>
      <c r="V352" s="98">
        <f t="shared" si="136"/>
        <v>524980</v>
      </c>
      <c r="W352" s="98">
        <f t="shared" si="136"/>
        <v>524977.19999999995</v>
      </c>
      <c r="X352" s="94">
        <f t="shared" si="130"/>
        <v>99.999466646348424</v>
      </c>
      <c r="Y352" s="48">
        <f t="shared" si="136"/>
        <v>144806</v>
      </c>
      <c r="Z352" s="81">
        <f t="shared" si="131"/>
        <v>362.53829261218453</v>
      </c>
      <c r="AA352" s="52"/>
    </row>
    <row r="353" spans="1:27" s="30" customFormat="1" ht="15.75" customHeight="1" x14ac:dyDescent="0.25">
      <c r="A353" s="46" t="s">
        <v>226</v>
      </c>
      <c r="B353" s="46" t="s">
        <v>226</v>
      </c>
      <c r="C353" s="65" t="s">
        <v>269</v>
      </c>
      <c r="D353" s="46" t="s">
        <v>144</v>
      </c>
      <c r="E353" s="113" t="s">
        <v>96</v>
      </c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99">
        <f>U354</f>
        <v>12198750</v>
      </c>
      <c r="V353" s="99">
        <f t="shared" si="136"/>
        <v>524980</v>
      </c>
      <c r="W353" s="99">
        <f>W354</f>
        <v>524977.19999999995</v>
      </c>
      <c r="X353" s="94">
        <f t="shared" si="130"/>
        <v>99.999466646348424</v>
      </c>
      <c r="Y353" s="50">
        <f t="shared" si="136"/>
        <v>144806</v>
      </c>
      <c r="Z353" s="81">
        <f t="shared" si="131"/>
        <v>362.53829261218453</v>
      </c>
      <c r="AA353" s="52"/>
    </row>
    <row r="354" spans="1:27" s="30" customFormat="1" ht="15.75" customHeight="1" x14ac:dyDescent="0.25">
      <c r="A354" s="46" t="s">
        <v>226</v>
      </c>
      <c r="B354" s="46" t="s">
        <v>226</v>
      </c>
      <c r="C354" s="65" t="s">
        <v>270</v>
      </c>
      <c r="D354" s="46" t="s">
        <v>144</v>
      </c>
      <c r="E354" s="113" t="s">
        <v>97</v>
      </c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99">
        <f>SUM(U355:U366)</f>
        <v>12198750</v>
      </c>
      <c r="V354" s="99">
        <f>SUM(V355:V366)</f>
        <v>524980</v>
      </c>
      <c r="W354" s="99">
        <f>SUM(W355:W366)</f>
        <v>524977.19999999995</v>
      </c>
      <c r="X354" s="94">
        <f t="shared" si="130"/>
        <v>99.999466646348424</v>
      </c>
      <c r="Y354" s="50">
        <f>SUM(Y355:Y366)</f>
        <v>144806</v>
      </c>
      <c r="Z354" s="81">
        <f t="shared" si="131"/>
        <v>362.53829261218453</v>
      </c>
      <c r="AA354" s="52"/>
    </row>
    <row r="355" spans="1:27" s="30" customFormat="1" ht="15.75" customHeight="1" x14ac:dyDescent="0.25">
      <c r="A355" s="46" t="s">
        <v>226</v>
      </c>
      <c r="B355" s="46" t="s">
        <v>226</v>
      </c>
      <c r="C355" s="65" t="s">
        <v>270</v>
      </c>
      <c r="D355" s="46" t="s">
        <v>271</v>
      </c>
      <c r="E355" s="113" t="s">
        <v>98</v>
      </c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95">
        <v>3854261</v>
      </c>
      <c r="V355" s="95">
        <v>163987</v>
      </c>
      <c r="W355" s="95">
        <v>163986.19</v>
      </c>
      <c r="X355" s="94">
        <f t="shared" si="130"/>
        <v>99.999506058407079</v>
      </c>
      <c r="Y355" s="38">
        <v>127742</v>
      </c>
      <c r="Z355" s="81">
        <f t="shared" si="131"/>
        <v>128.3729626904229</v>
      </c>
      <c r="AA355" s="52"/>
    </row>
    <row r="356" spans="1:27" s="30" customFormat="1" ht="15.75" customHeight="1" x14ac:dyDescent="0.25">
      <c r="A356" s="46" t="s">
        <v>226</v>
      </c>
      <c r="B356" s="46" t="s">
        <v>226</v>
      </c>
      <c r="C356" s="65" t="s">
        <v>270</v>
      </c>
      <c r="D356" s="46" t="s">
        <v>272</v>
      </c>
      <c r="E356" s="113" t="s">
        <v>99</v>
      </c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95">
        <v>179330</v>
      </c>
      <c r="V356" s="101"/>
      <c r="W356" s="101"/>
      <c r="X356" s="94"/>
      <c r="Y356" s="38"/>
      <c r="Z356" s="81"/>
      <c r="AA356" s="52"/>
    </row>
    <row r="357" spans="1:27" s="30" customFormat="1" ht="26.25" customHeight="1" x14ac:dyDescent="0.25">
      <c r="A357" s="46" t="s">
        <v>226</v>
      </c>
      <c r="B357" s="46" t="s">
        <v>226</v>
      </c>
      <c r="C357" s="65" t="s">
        <v>270</v>
      </c>
      <c r="D357" s="46" t="s">
        <v>273</v>
      </c>
      <c r="E357" s="113" t="s">
        <v>100</v>
      </c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95">
        <v>1163990</v>
      </c>
      <c r="V357" s="110"/>
      <c r="W357" s="110"/>
      <c r="X357" s="94"/>
      <c r="Y357" s="37">
        <v>15660</v>
      </c>
      <c r="Z357" s="81">
        <f t="shared" si="131"/>
        <v>0</v>
      </c>
      <c r="AA357" s="52"/>
    </row>
    <row r="358" spans="1:27" s="30" customFormat="1" ht="18.75" hidden="1" customHeight="1" x14ac:dyDescent="0.25">
      <c r="A358" s="46" t="s">
        <v>226</v>
      </c>
      <c r="B358" s="46" t="s">
        <v>226</v>
      </c>
      <c r="C358" s="65" t="s">
        <v>270</v>
      </c>
      <c r="D358" s="46" t="s">
        <v>320</v>
      </c>
      <c r="E358" s="113" t="s">
        <v>321</v>
      </c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95"/>
      <c r="V358" s="101"/>
      <c r="W358" s="101"/>
      <c r="X358" s="94" t="e">
        <f t="shared" si="130"/>
        <v>#DIV/0!</v>
      </c>
      <c r="Y358" s="38"/>
      <c r="Z358" s="81" t="e">
        <f t="shared" si="131"/>
        <v>#DIV/0!</v>
      </c>
      <c r="AA358" s="52"/>
    </row>
    <row r="359" spans="1:27" s="30" customFormat="1" ht="17.25" customHeight="1" x14ac:dyDescent="0.25">
      <c r="A359" s="46" t="s">
        <v>226</v>
      </c>
      <c r="B359" s="46" t="s">
        <v>226</v>
      </c>
      <c r="C359" s="65" t="s">
        <v>270</v>
      </c>
      <c r="D359" s="46" t="s">
        <v>159</v>
      </c>
      <c r="E359" s="113" t="s">
        <v>13</v>
      </c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95">
        <v>5573969</v>
      </c>
      <c r="V359" s="101">
        <v>346170</v>
      </c>
      <c r="W359" s="101">
        <v>346169.5</v>
      </c>
      <c r="X359" s="94">
        <f t="shared" si="130"/>
        <v>99.999855562295977</v>
      </c>
      <c r="Y359" s="37">
        <v>1404</v>
      </c>
      <c r="Z359" s="81">
        <f t="shared" si="131"/>
        <v>24655.947293447291</v>
      </c>
      <c r="AA359" s="52"/>
    </row>
    <row r="360" spans="1:27" s="30" customFormat="1" x14ac:dyDescent="0.25">
      <c r="A360" s="46" t="s">
        <v>226</v>
      </c>
      <c r="B360" s="46" t="s">
        <v>226</v>
      </c>
      <c r="C360" s="65" t="s">
        <v>270</v>
      </c>
      <c r="D360" s="46" t="s">
        <v>605</v>
      </c>
      <c r="E360" s="113" t="s">
        <v>606</v>
      </c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95">
        <v>183200</v>
      </c>
      <c r="V360" s="101">
        <v>14823</v>
      </c>
      <c r="W360" s="101">
        <v>14821.51</v>
      </c>
      <c r="X360" s="94">
        <f t="shared" si="130"/>
        <v>99.989948053700331</v>
      </c>
      <c r="Y360" s="37"/>
      <c r="Z360" s="81"/>
      <c r="AA360" s="52"/>
    </row>
    <row r="361" spans="1:27" s="30" customFormat="1" ht="26.25" hidden="1" customHeight="1" x14ac:dyDescent="0.25">
      <c r="A361" s="46" t="s">
        <v>226</v>
      </c>
      <c r="B361" s="46" t="s">
        <v>226</v>
      </c>
      <c r="C361" s="65" t="s">
        <v>270</v>
      </c>
      <c r="D361" s="46" t="s">
        <v>306</v>
      </c>
      <c r="E361" s="113" t="s">
        <v>127</v>
      </c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95"/>
      <c r="V361" s="101"/>
      <c r="W361" s="101"/>
      <c r="X361" s="94" t="e">
        <f t="shared" si="130"/>
        <v>#DIV/0!</v>
      </c>
      <c r="Y361" s="37"/>
      <c r="Z361" s="81"/>
      <c r="AA361" s="52"/>
    </row>
    <row r="362" spans="1:27" s="30" customFormat="1" ht="21" hidden="1" customHeight="1" x14ac:dyDescent="0.25">
      <c r="A362" s="46" t="s">
        <v>226</v>
      </c>
      <c r="B362" s="46" t="s">
        <v>226</v>
      </c>
      <c r="C362" s="65" t="s">
        <v>270</v>
      </c>
      <c r="D362" s="46" t="s">
        <v>178</v>
      </c>
      <c r="E362" s="113" t="s">
        <v>595</v>
      </c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95"/>
      <c r="V362" s="101"/>
      <c r="W362" s="101"/>
      <c r="X362" s="94" t="e">
        <f t="shared" si="130"/>
        <v>#DIV/0!</v>
      </c>
      <c r="Y362" s="37"/>
      <c r="Z362" s="81"/>
      <c r="AA362" s="52"/>
    </row>
    <row r="363" spans="1:27" s="30" customFormat="1" ht="17.25" customHeight="1" x14ac:dyDescent="0.25">
      <c r="A363" s="46" t="s">
        <v>226</v>
      </c>
      <c r="B363" s="46" t="s">
        <v>226</v>
      </c>
      <c r="C363" s="65" t="s">
        <v>270</v>
      </c>
      <c r="D363" s="46" t="s">
        <v>151</v>
      </c>
      <c r="E363" s="113" t="s">
        <v>7</v>
      </c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95">
        <v>1200000</v>
      </c>
      <c r="V363" s="101"/>
      <c r="W363" s="101"/>
      <c r="X363" s="94"/>
      <c r="Y363" s="38"/>
      <c r="Z363" s="81"/>
      <c r="AA363" s="52"/>
    </row>
    <row r="364" spans="1:27" s="30" customFormat="1" ht="17.25" customHeight="1" x14ac:dyDescent="0.25">
      <c r="A364" s="46" t="s">
        <v>226</v>
      </c>
      <c r="B364" s="46" t="s">
        <v>226</v>
      </c>
      <c r="C364" s="65" t="s">
        <v>270</v>
      </c>
      <c r="D364" s="46" t="s">
        <v>152</v>
      </c>
      <c r="E364" s="113" t="s">
        <v>8</v>
      </c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95">
        <v>40000</v>
      </c>
      <c r="V364" s="101"/>
      <c r="W364" s="101"/>
      <c r="X364" s="94"/>
      <c r="Y364" s="38"/>
      <c r="Z364" s="81"/>
      <c r="AA364" s="52"/>
    </row>
    <row r="365" spans="1:27" s="30" customFormat="1" ht="16.5" customHeight="1" x14ac:dyDescent="0.25">
      <c r="A365" s="46" t="s">
        <v>226</v>
      </c>
      <c r="B365" s="46" t="s">
        <v>226</v>
      </c>
      <c r="C365" s="65" t="s">
        <v>270</v>
      </c>
      <c r="D365" s="46" t="s">
        <v>153</v>
      </c>
      <c r="E365" s="113" t="s">
        <v>9</v>
      </c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95">
        <v>4000</v>
      </c>
      <c r="V365" s="95"/>
      <c r="W365" s="95"/>
      <c r="X365" s="94"/>
      <c r="Y365" s="38"/>
      <c r="Z365" s="81"/>
      <c r="AA365" s="52"/>
    </row>
    <row r="366" spans="1:27" s="17" customFormat="1" ht="36.75" hidden="1" customHeight="1" x14ac:dyDescent="0.25">
      <c r="A366" s="60" t="s">
        <v>226</v>
      </c>
      <c r="B366" s="60" t="s">
        <v>226</v>
      </c>
      <c r="C366" s="67" t="s">
        <v>177</v>
      </c>
      <c r="D366" s="60" t="s">
        <v>178</v>
      </c>
      <c r="E366" s="149" t="s">
        <v>27</v>
      </c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99"/>
      <c r="V366" s="99"/>
      <c r="W366" s="99"/>
      <c r="X366" s="94"/>
      <c r="Y366" s="38">
        <v>0</v>
      </c>
      <c r="Z366" s="81" t="e">
        <f t="shared" si="131"/>
        <v>#DIV/0!</v>
      </c>
      <c r="AA366" s="61"/>
    </row>
    <row r="367" spans="1:27" s="17" customFormat="1" ht="26.25" hidden="1" customHeight="1" x14ac:dyDescent="0.25">
      <c r="A367" s="46" t="s">
        <v>226</v>
      </c>
      <c r="B367" s="46" t="s">
        <v>226</v>
      </c>
      <c r="C367" s="65" t="s">
        <v>472</v>
      </c>
      <c r="D367" s="46" t="s">
        <v>144</v>
      </c>
      <c r="E367" s="113" t="s">
        <v>559</v>
      </c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99">
        <f>U368</f>
        <v>0</v>
      </c>
      <c r="V367" s="100">
        <f t="shared" ref="V367:W368" si="137">V368</f>
        <v>0</v>
      </c>
      <c r="W367" s="100">
        <f t="shared" si="137"/>
        <v>0</v>
      </c>
      <c r="X367" s="94"/>
      <c r="Y367" s="50">
        <f>Y368</f>
        <v>0</v>
      </c>
      <c r="Z367" s="81" t="e">
        <f t="shared" si="131"/>
        <v>#DIV/0!</v>
      </c>
      <c r="AA367" s="61"/>
    </row>
    <row r="368" spans="1:27" s="17" customFormat="1" ht="26.25" hidden="1" customHeight="1" x14ac:dyDescent="0.25">
      <c r="A368" s="46" t="s">
        <v>226</v>
      </c>
      <c r="B368" s="46" t="s">
        <v>226</v>
      </c>
      <c r="C368" s="65" t="s">
        <v>469</v>
      </c>
      <c r="D368" s="46" t="s">
        <v>144</v>
      </c>
      <c r="E368" s="113" t="s">
        <v>473</v>
      </c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99">
        <f>U369</f>
        <v>0</v>
      </c>
      <c r="V368" s="100">
        <f t="shared" si="137"/>
        <v>0</v>
      </c>
      <c r="W368" s="100">
        <f t="shared" si="137"/>
        <v>0</v>
      </c>
      <c r="X368" s="94"/>
      <c r="Y368" s="50">
        <f>Y369</f>
        <v>0</v>
      </c>
      <c r="Z368" s="81" t="e">
        <f t="shared" si="131"/>
        <v>#DIV/0!</v>
      </c>
      <c r="AA368" s="61"/>
    </row>
    <row r="369" spans="1:27" s="17" customFormat="1" ht="26.25" hidden="1" customHeight="1" x14ac:dyDescent="0.25">
      <c r="A369" s="46" t="s">
        <v>226</v>
      </c>
      <c r="B369" s="46" t="s">
        <v>226</v>
      </c>
      <c r="C369" s="65" t="s">
        <v>557</v>
      </c>
      <c r="D369" s="46" t="s">
        <v>144</v>
      </c>
      <c r="E369" s="113" t="s">
        <v>612</v>
      </c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99">
        <f>U370+U372</f>
        <v>0</v>
      </c>
      <c r="V369" s="100">
        <f>V370+V372</f>
        <v>0</v>
      </c>
      <c r="W369" s="100">
        <f t="shared" ref="W369" si="138">W370+W372</f>
        <v>0</v>
      </c>
      <c r="X369" s="94"/>
      <c r="Y369" s="50">
        <f>Y370+Y372</f>
        <v>0</v>
      </c>
      <c r="Z369" s="81" t="e">
        <f t="shared" si="131"/>
        <v>#DIV/0!</v>
      </c>
      <c r="AA369" s="61"/>
    </row>
    <row r="370" spans="1:27" s="17" customFormat="1" ht="42" hidden="1" customHeight="1" x14ac:dyDescent="0.25">
      <c r="A370" s="46" t="s">
        <v>226</v>
      </c>
      <c r="B370" s="46" t="s">
        <v>226</v>
      </c>
      <c r="C370" s="65" t="s">
        <v>608</v>
      </c>
      <c r="D370" s="46" t="s">
        <v>144</v>
      </c>
      <c r="E370" s="113" t="s">
        <v>610</v>
      </c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99">
        <f>U371</f>
        <v>0</v>
      </c>
      <c r="V370" s="103">
        <f t="shared" ref="V370:W370" si="139">V371</f>
        <v>0</v>
      </c>
      <c r="W370" s="103">
        <f t="shared" si="139"/>
        <v>0</v>
      </c>
      <c r="X370" s="94"/>
      <c r="Y370" s="50">
        <f>Y371</f>
        <v>0</v>
      </c>
      <c r="Z370" s="81" t="e">
        <f t="shared" si="131"/>
        <v>#DIV/0!</v>
      </c>
      <c r="AA370" s="61"/>
    </row>
    <row r="371" spans="1:27" s="17" customFormat="1" hidden="1" x14ac:dyDescent="0.25">
      <c r="A371" s="46" t="s">
        <v>226</v>
      </c>
      <c r="B371" s="46" t="s">
        <v>226</v>
      </c>
      <c r="C371" s="65" t="s">
        <v>608</v>
      </c>
      <c r="D371" s="46" t="s">
        <v>159</v>
      </c>
      <c r="E371" s="113" t="s">
        <v>13</v>
      </c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95"/>
      <c r="V371" s="95"/>
      <c r="W371" s="95"/>
      <c r="X371" s="94"/>
      <c r="Y371" s="38"/>
      <c r="Z371" s="81" t="e">
        <f t="shared" si="131"/>
        <v>#DIV/0!</v>
      </c>
      <c r="AA371" s="61"/>
    </row>
    <row r="372" spans="1:27" s="17" customFormat="1" ht="40.5" hidden="1" customHeight="1" x14ac:dyDescent="0.25">
      <c r="A372" s="46" t="s">
        <v>226</v>
      </c>
      <c r="B372" s="46" t="s">
        <v>226</v>
      </c>
      <c r="C372" s="65" t="s">
        <v>609</v>
      </c>
      <c r="D372" s="46" t="s">
        <v>144</v>
      </c>
      <c r="E372" s="113" t="s">
        <v>611</v>
      </c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99">
        <f>U373</f>
        <v>0</v>
      </c>
      <c r="V372" s="99">
        <f t="shared" ref="V372:W372" si="140">V373</f>
        <v>0</v>
      </c>
      <c r="W372" s="99">
        <f t="shared" si="140"/>
        <v>0</v>
      </c>
      <c r="X372" s="94"/>
      <c r="Y372" s="50">
        <f>Y373</f>
        <v>0</v>
      </c>
      <c r="Z372" s="81" t="e">
        <f t="shared" si="131"/>
        <v>#DIV/0!</v>
      </c>
      <c r="AA372" s="61"/>
    </row>
    <row r="373" spans="1:27" s="17" customFormat="1" ht="17.25" hidden="1" customHeight="1" x14ac:dyDescent="0.25">
      <c r="A373" s="46" t="s">
        <v>226</v>
      </c>
      <c r="B373" s="46" t="s">
        <v>226</v>
      </c>
      <c r="C373" s="65" t="s">
        <v>609</v>
      </c>
      <c r="D373" s="46" t="s">
        <v>159</v>
      </c>
      <c r="E373" s="113" t="s">
        <v>601</v>
      </c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95"/>
      <c r="V373" s="95"/>
      <c r="W373" s="95"/>
      <c r="X373" s="94"/>
      <c r="Y373" s="38"/>
      <c r="Z373" s="81" t="e">
        <f t="shared" si="131"/>
        <v>#DIV/0!</v>
      </c>
      <c r="AA373" s="61"/>
    </row>
    <row r="374" spans="1:27" s="17" customFormat="1" ht="17.25" hidden="1" customHeight="1" x14ac:dyDescent="0.25">
      <c r="A374" s="46" t="s">
        <v>226</v>
      </c>
      <c r="B374" s="46" t="s">
        <v>226</v>
      </c>
      <c r="C374" s="65" t="s">
        <v>161</v>
      </c>
      <c r="D374" s="46" t="s">
        <v>144</v>
      </c>
      <c r="E374" s="113" t="s">
        <v>15</v>
      </c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99">
        <f>U375</f>
        <v>0</v>
      </c>
      <c r="V374" s="99">
        <f t="shared" ref="V374:W375" si="141">V375</f>
        <v>0</v>
      </c>
      <c r="W374" s="99">
        <f t="shared" si="141"/>
        <v>0</v>
      </c>
      <c r="X374" s="94"/>
      <c r="Y374" s="50">
        <f>Y375</f>
        <v>0</v>
      </c>
      <c r="Z374" s="81" t="e">
        <f t="shared" si="131"/>
        <v>#DIV/0!</v>
      </c>
      <c r="AA374" s="61"/>
    </row>
    <row r="375" spans="1:27" s="17" customFormat="1" ht="17.25" hidden="1" customHeight="1" x14ac:dyDescent="0.25">
      <c r="A375" s="46" t="s">
        <v>226</v>
      </c>
      <c r="B375" s="46" t="s">
        <v>226</v>
      </c>
      <c r="C375" s="65" t="s">
        <v>176</v>
      </c>
      <c r="D375" s="46" t="s">
        <v>144</v>
      </c>
      <c r="E375" s="113" t="s">
        <v>25</v>
      </c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99">
        <f>U376</f>
        <v>0</v>
      </c>
      <c r="V375" s="99">
        <f t="shared" si="141"/>
        <v>0</v>
      </c>
      <c r="W375" s="99">
        <f t="shared" si="141"/>
        <v>0</v>
      </c>
      <c r="X375" s="94"/>
      <c r="Y375" s="50">
        <f>Y376</f>
        <v>0</v>
      </c>
      <c r="Z375" s="81" t="e">
        <f t="shared" si="131"/>
        <v>#DIV/0!</v>
      </c>
      <c r="AA375" s="61"/>
    </row>
    <row r="376" spans="1:27" s="17" customFormat="1" ht="17.25" hidden="1" customHeight="1" x14ac:dyDescent="0.25">
      <c r="A376" s="46" t="s">
        <v>226</v>
      </c>
      <c r="B376" s="46" t="s">
        <v>226</v>
      </c>
      <c r="C376" s="65" t="s">
        <v>402</v>
      </c>
      <c r="D376" s="46" t="s">
        <v>144</v>
      </c>
      <c r="E376" s="113" t="s">
        <v>403</v>
      </c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99">
        <f>SUM(U377:U382)</f>
        <v>0</v>
      </c>
      <c r="V376" s="99">
        <f t="shared" ref="V376:W376" si="142">SUM(V377:V382)</f>
        <v>0</v>
      </c>
      <c r="W376" s="99">
        <f t="shared" si="142"/>
        <v>0</v>
      </c>
      <c r="X376" s="94"/>
      <c r="Y376" s="50">
        <f>SUM(Y377:Y382)</f>
        <v>0</v>
      </c>
      <c r="Z376" s="81" t="e">
        <f t="shared" si="131"/>
        <v>#DIV/0!</v>
      </c>
      <c r="AA376" s="61"/>
    </row>
    <row r="377" spans="1:27" s="17" customFormat="1" ht="17.25" hidden="1" customHeight="1" x14ac:dyDescent="0.25">
      <c r="A377" s="46" t="s">
        <v>226</v>
      </c>
      <c r="B377" s="46" t="s">
        <v>226</v>
      </c>
      <c r="C377" s="65" t="s">
        <v>402</v>
      </c>
      <c r="D377" s="46" t="s">
        <v>271</v>
      </c>
      <c r="E377" s="113" t="s">
        <v>98</v>
      </c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95"/>
      <c r="V377" s="95"/>
      <c r="W377" s="95"/>
      <c r="X377" s="94"/>
      <c r="Y377" s="38"/>
      <c r="Z377" s="81" t="e">
        <f t="shared" si="131"/>
        <v>#DIV/0!</v>
      </c>
      <c r="AA377" s="61"/>
    </row>
    <row r="378" spans="1:27" s="17" customFormat="1" ht="29.25" hidden="1" customHeight="1" x14ac:dyDescent="0.25">
      <c r="A378" s="46" t="s">
        <v>226</v>
      </c>
      <c r="B378" s="46" t="s">
        <v>226</v>
      </c>
      <c r="C378" s="65" t="s">
        <v>402</v>
      </c>
      <c r="D378" s="46" t="s">
        <v>273</v>
      </c>
      <c r="E378" s="113" t="s">
        <v>100</v>
      </c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95"/>
      <c r="V378" s="95"/>
      <c r="W378" s="95"/>
      <c r="X378" s="94"/>
      <c r="Y378" s="38"/>
      <c r="Z378" s="81" t="e">
        <f t="shared" si="131"/>
        <v>#DIV/0!</v>
      </c>
      <c r="AA378" s="61"/>
    </row>
    <row r="379" spans="1:27" s="17" customFormat="1" hidden="1" x14ac:dyDescent="0.25">
      <c r="A379" s="46" t="s">
        <v>226</v>
      </c>
      <c r="B379" s="46" t="s">
        <v>226</v>
      </c>
      <c r="C379" s="65" t="s">
        <v>402</v>
      </c>
      <c r="D379" s="46" t="s">
        <v>159</v>
      </c>
      <c r="E379" s="113" t="s">
        <v>601</v>
      </c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95"/>
      <c r="V379" s="95"/>
      <c r="W379" s="95"/>
      <c r="X379" s="94"/>
      <c r="Y379" s="38"/>
      <c r="Z379" s="81" t="e">
        <f t="shared" si="131"/>
        <v>#DIV/0!</v>
      </c>
      <c r="AA379" s="61"/>
    </row>
    <row r="380" spans="1:27" s="17" customFormat="1" hidden="1" x14ac:dyDescent="0.25">
      <c r="A380" s="46" t="s">
        <v>226</v>
      </c>
      <c r="B380" s="46" t="s">
        <v>226</v>
      </c>
      <c r="C380" s="65" t="s">
        <v>402</v>
      </c>
      <c r="D380" s="46" t="s">
        <v>605</v>
      </c>
      <c r="E380" s="113" t="s">
        <v>606</v>
      </c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95"/>
      <c r="V380" s="95"/>
      <c r="W380" s="95"/>
      <c r="X380" s="94"/>
      <c r="Y380" s="38"/>
      <c r="Z380" s="81" t="e">
        <f t="shared" si="131"/>
        <v>#DIV/0!</v>
      </c>
      <c r="AA380" s="61"/>
    </row>
    <row r="381" spans="1:27" s="17" customFormat="1" hidden="1" x14ac:dyDescent="0.25">
      <c r="A381" s="46" t="s">
        <v>226</v>
      </c>
      <c r="B381" s="46" t="s">
        <v>226</v>
      </c>
      <c r="C381" s="65" t="s">
        <v>402</v>
      </c>
      <c r="D381" s="46" t="s">
        <v>152</v>
      </c>
      <c r="E381" s="113" t="s">
        <v>8</v>
      </c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95"/>
      <c r="V381" s="95"/>
      <c r="W381" s="95"/>
      <c r="X381" s="94"/>
      <c r="Y381" s="38"/>
      <c r="Z381" s="81" t="e">
        <f t="shared" si="131"/>
        <v>#DIV/0!</v>
      </c>
      <c r="AA381" s="61"/>
    </row>
    <row r="382" spans="1:27" s="17" customFormat="1" hidden="1" x14ac:dyDescent="0.25">
      <c r="A382" s="46" t="s">
        <v>226</v>
      </c>
      <c r="B382" s="46" t="s">
        <v>226</v>
      </c>
      <c r="C382" s="65" t="s">
        <v>402</v>
      </c>
      <c r="D382" s="46" t="s">
        <v>153</v>
      </c>
      <c r="E382" s="113" t="s">
        <v>613</v>
      </c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95"/>
      <c r="V382" s="95"/>
      <c r="W382" s="95"/>
      <c r="X382" s="94"/>
      <c r="Y382" s="38"/>
      <c r="Z382" s="81" t="e">
        <f t="shared" si="131"/>
        <v>#DIV/0!</v>
      </c>
      <c r="AA382" s="61"/>
    </row>
    <row r="383" spans="1:27" s="30" customFormat="1" ht="18" customHeight="1" x14ac:dyDescent="0.25">
      <c r="A383" s="46" t="s">
        <v>274</v>
      </c>
      <c r="B383" s="46" t="s">
        <v>142</v>
      </c>
      <c r="C383" s="65" t="s">
        <v>143</v>
      </c>
      <c r="D383" s="46" t="s">
        <v>144</v>
      </c>
      <c r="E383" s="139" t="s">
        <v>101</v>
      </c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98">
        <f>U384</f>
        <v>0</v>
      </c>
      <c r="V383" s="102">
        <f t="shared" ref="V383" si="143">V384</f>
        <v>0</v>
      </c>
      <c r="W383" s="102">
        <f>W384</f>
        <v>0</v>
      </c>
      <c r="X383" s="94"/>
      <c r="Y383" s="48">
        <f>Y384</f>
        <v>329170</v>
      </c>
      <c r="Z383" s="81">
        <f t="shared" si="131"/>
        <v>0</v>
      </c>
      <c r="AA383" s="52"/>
    </row>
    <row r="384" spans="1:27" s="30" customFormat="1" ht="16.5" customHeight="1" x14ac:dyDescent="0.25">
      <c r="A384" s="46" t="s">
        <v>274</v>
      </c>
      <c r="B384" s="46" t="s">
        <v>226</v>
      </c>
      <c r="C384" s="65" t="s">
        <v>143</v>
      </c>
      <c r="D384" s="46" t="s">
        <v>144</v>
      </c>
      <c r="E384" s="113" t="s">
        <v>102</v>
      </c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99">
        <f>U385+U413</f>
        <v>0</v>
      </c>
      <c r="V384" s="100">
        <f>V385+V413</f>
        <v>0</v>
      </c>
      <c r="W384" s="100">
        <f>W385+W413</f>
        <v>0</v>
      </c>
      <c r="X384" s="94"/>
      <c r="Y384" s="50">
        <f>Y385+Y413</f>
        <v>329170</v>
      </c>
      <c r="Z384" s="81">
        <f t="shared" si="131"/>
        <v>0</v>
      </c>
      <c r="AA384" s="52"/>
    </row>
    <row r="385" spans="1:27" s="30" customFormat="1" ht="25.5" customHeight="1" x14ac:dyDescent="0.25">
      <c r="A385" s="46" t="s">
        <v>274</v>
      </c>
      <c r="B385" s="46" t="s">
        <v>226</v>
      </c>
      <c r="C385" s="65" t="s">
        <v>275</v>
      </c>
      <c r="D385" s="46" t="s">
        <v>144</v>
      </c>
      <c r="E385" s="114" t="s">
        <v>626</v>
      </c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99">
        <f>U386+U398</f>
        <v>0</v>
      </c>
      <c r="V385" s="100">
        <f>V386+V398</f>
        <v>0</v>
      </c>
      <c r="W385" s="100">
        <f>W386+W398</f>
        <v>0</v>
      </c>
      <c r="X385" s="94"/>
      <c r="Y385" s="50">
        <f>Y386+Y398</f>
        <v>329170</v>
      </c>
      <c r="Z385" s="81">
        <f t="shared" si="131"/>
        <v>0</v>
      </c>
      <c r="AA385" s="52"/>
    </row>
    <row r="386" spans="1:27" s="30" customFormat="1" ht="28.5" hidden="1" customHeight="1" x14ac:dyDescent="0.25">
      <c r="A386" s="46" t="s">
        <v>274</v>
      </c>
      <c r="B386" s="46" t="s">
        <v>226</v>
      </c>
      <c r="C386" s="65" t="s">
        <v>276</v>
      </c>
      <c r="D386" s="46" t="s">
        <v>144</v>
      </c>
      <c r="E386" s="139" t="s">
        <v>635</v>
      </c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98">
        <f>U387+U391+U395</f>
        <v>0</v>
      </c>
      <c r="V386" s="102">
        <f t="shared" ref="V386:W386" si="144">V387+V391+V395</f>
        <v>0</v>
      </c>
      <c r="W386" s="102">
        <f t="shared" si="144"/>
        <v>0</v>
      </c>
      <c r="X386" s="94"/>
      <c r="Y386" s="48">
        <f>Y387+Y391</f>
        <v>0</v>
      </c>
      <c r="Z386" s="81" t="e">
        <f t="shared" si="131"/>
        <v>#DIV/0!</v>
      </c>
      <c r="AA386" s="52"/>
    </row>
    <row r="387" spans="1:27" s="30" customFormat="1" ht="27.75" hidden="1" customHeight="1" x14ac:dyDescent="0.25">
      <c r="A387" s="46" t="s">
        <v>274</v>
      </c>
      <c r="B387" s="46" t="s">
        <v>226</v>
      </c>
      <c r="C387" s="65" t="s">
        <v>277</v>
      </c>
      <c r="D387" s="46" t="s">
        <v>144</v>
      </c>
      <c r="E387" s="113" t="s">
        <v>103</v>
      </c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99">
        <f>U388</f>
        <v>0</v>
      </c>
      <c r="V387" s="100">
        <f t="shared" ref="V387:Y387" si="145">V388</f>
        <v>0</v>
      </c>
      <c r="W387" s="100">
        <f t="shared" si="145"/>
        <v>0</v>
      </c>
      <c r="X387" s="94"/>
      <c r="Y387" s="50">
        <f t="shared" si="145"/>
        <v>0</v>
      </c>
      <c r="Z387" s="81" t="e">
        <f t="shared" si="131"/>
        <v>#DIV/0!</v>
      </c>
      <c r="AA387" s="52"/>
    </row>
    <row r="388" spans="1:27" s="30" customFormat="1" hidden="1" x14ac:dyDescent="0.25">
      <c r="A388" s="46" t="s">
        <v>274</v>
      </c>
      <c r="B388" s="46" t="s">
        <v>226</v>
      </c>
      <c r="C388" s="65" t="s">
        <v>278</v>
      </c>
      <c r="D388" s="46" t="s">
        <v>144</v>
      </c>
      <c r="E388" s="113" t="s">
        <v>76</v>
      </c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99">
        <f>U389+U390</f>
        <v>0</v>
      </c>
      <c r="V388" s="100">
        <f t="shared" ref="V388" si="146">V389+V390</f>
        <v>0</v>
      </c>
      <c r="W388" s="100">
        <f>W389+W390</f>
        <v>0</v>
      </c>
      <c r="X388" s="94"/>
      <c r="Y388" s="50">
        <f>Y389+Y390</f>
        <v>0</v>
      </c>
      <c r="Z388" s="81" t="e">
        <f t="shared" si="131"/>
        <v>#DIV/0!</v>
      </c>
      <c r="AA388" s="52"/>
    </row>
    <row r="389" spans="1:27" s="30" customFormat="1" ht="25.5" hidden="1" customHeight="1" x14ac:dyDescent="0.25">
      <c r="A389" s="46" t="s">
        <v>274</v>
      </c>
      <c r="B389" s="46" t="s">
        <v>226</v>
      </c>
      <c r="C389" s="65" t="s">
        <v>278</v>
      </c>
      <c r="D389" s="46" t="s">
        <v>201</v>
      </c>
      <c r="E389" s="113" t="s">
        <v>46</v>
      </c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95"/>
      <c r="V389" s="101"/>
      <c r="W389" s="101">
        <v>0</v>
      </c>
      <c r="X389" s="94"/>
      <c r="Y389" s="38"/>
      <c r="Z389" s="81" t="e">
        <f t="shared" si="131"/>
        <v>#DIV/0!</v>
      </c>
      <c r="AA389" s="52"/>
    </row>
    <row r="390" spans="1:27" s="30" customFormat="1" hidden="1" x14ac:dyDescent="0.25">
      <c r="A390" s="46" t="s">
        <v>274</v>
      </c>
      <c r="B390" s="46" t="s">
        <v>226</v>
      </c>
      <c r="C390" s="65" t="s">
        <v>278</v>
      </c>
      <c r="D390" s="46" t="s">
        <v>159</v>
      </c>
      <c r="E390" s="113" t="s">
        <v>13</v>
      </c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01"/>
      <c r="V390" s="101"/>
      <c r="W390" s="101"/>
      <c r="X390" s="94"/>
      <c r="Y390" s="38"/>
      <c r="Z390" s="81" t="e">
        <f t="shared" si="131"/>
        <v>#DIV/0!</v>
      </c>
      <c r="AA390" s="52"/>
    </row>
    <row r="391" spans="1:27" s="30" customFormat="1" ht="27" hidden="1" customHeight="1" x14ac:dyDescent="0.25">
      <c r="A391" s="46" t="s">
        <v>274</v>
      </c>
      <c r="B391" s="46" t="s">
        <v>226</v>
      </c>
      <c r="C391" s="65" t="s">
        <v>279</v>
      </c>
      <c r="D391" s="46" t="s">
        <v>144</v>
      </c>
      <c r="E391" s="113" t="s">
        <v>104</v>
      </c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99">
        <f>U392</f>
        <v>0</v>
      </c>
      <c r="V391" s="100">
        <f t="shared" ref="V391:Y391" si="147">V392</f>
        <v>0</v>
      </c>
      <c r="W391" s="100">
        <f t="shared" si="147"/>
        <v>0</v>
      </c>
      <c r="X391" s="94"/>
      <c r="Y391" s="50">
        <f t="shared" si="147"/>
        <v>0</v>
      </c>
      <c r="Z391" s="81" t="e">
        <f t="shared" ref="Z391:Z454" si="148">W391/Y391*100</f>
        <v>#DIV/0!</v>
      </c>
      <c r="AA391" s="52"/>
    </row>
    <row r="392" spans="1:27" s="30" customFormat="1" ht="15" hidden="1" customHeight="1" x14ac:dyDescent="0.25">
      <c r="A392" s="46" t="s">
        <v>274</v>
      </c>
      <c r="B392" s="46" t="s">
        <v>226</v>
      </c>
      <c r="C392" s="65" t="s">
        <v>280</v>
      </c>
      <c r="D392" s="46" t="s">
        <v>144</v>
      </c>
      <c r="E392" s="113" t="s">
        <v>105</v>
      </c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99">
        <f>U393+U394</f>
        <v>0</v>
      </c>
      <c r="V392" s="100">
        <f t="shared" ref="V392:Y392" si="149">V393+V394</f>
        <v>0</v>
      </c>
      <c r="W392" s="100">
        <f>W393+W394</f>
        <v>0</v>
      </c>
      <c r="X392" s="94"/>
      <c r="Y392" s="50">
        <f t="shared" si="149"/>
        <v>0</v>
      </c>
      <c r="Z392" s="81" t="e">
        <f t="shared" si="148"/>
        <v>#DIV/0!</v>
      </c>
      <c r="AA392" s="52"/>
    </row>
    <row r="393" spans="1:27" s="30" customFormat="1" ht="15" hidden="1" customHeight="1" x14ac:dyDescent="0.25">
      <c r="A393" s="46" t="s">
        <v>274</v>
      </c>
      <c r="B393" s="46" t="s">
        <v>226</v>
      </c>
      <c r="C393" s="65" t="s">
        <v>280</v>
      </c>
      <c r="D393" s="46" t="s">
        <v>201</v>
      </c>
      <c r="E393" s="113" t="s">
        <v>46</v>
      </c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95"/>
      <c r="V393" s="101">
        <v>0</v>
      </c>
      <c r="W393" s="101">
        <v>0</v>
      </c>
      <c r="X393" s="94"/>
      <c r="Y393" s="38">
        <v>0</v>
      </c>
      <c r="Z393" s="81" t="e">
        <f t="shared" si="148"/>
        <v>#DIV/0!</v>
      </c>
      <c r="AA393" s="52"/>
    </row>
    <row r="394" spans="1:27" s="30" customFormat="1" ht="15" hidden="1" customHeight="1" x14ac:dyDescent="0.25">
      <c r="A394" s="46" t="s">
        <v>274</v>
      </c>
      <c r="B394" s="46" t="s">
        <v>226</v>
      </c>
      <c r="C394" s="65" t="s">
        <v>280</v>
      </c>
      <c r="D394" s="46" t="s">
        <v>159</v>
      </c>
      <c r="E394" s="113" t="s">
        <v>13</v>
      </c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95"/>
      <c r="V394" s="101"/>
      <c r="W394" s="101"/>
      <c r="X394" s="94"/>
      <c r="Y394" s="38"/>
      <c r="Z394" s="81" t="e">
        <f t="shared" si="148"/>
        <v>#DIV/0!</v>
      </c>
      <c r="AA394" s="52"/>
    </row>
    <row r="395" spans="1:27" s="30" customFormat="1" ht="27" hidden="1" customHeight="1" x14ac:dyDescent="0.25">
      <c r="A395" s="46" t="s">
        <v>274</v>
      </c>
      <c r="B395" s="46" t="s">
        <v>226</v>
      </c>
      <c r="C395" s="65" t="s">
        <v>541</v>
      </c>
      <c r="D395" s="46" t="s">
        <v>144</v>
      </c>
      <c r="E395" s="113" t="s">
        <v>543</v>
      </c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99">
        <f>U396</f>
        <v>0</v>
      </c>
      <c r="V395" s="100">
        <f t="shared" ref="V395:Y396" si="150">V396</f>
        <v>0</v>
      </c>
      <c r="W395" s="100">
        <f t="shared" si="150"/>
        <v>0</v>
      </c>
      <c r="X395" s="94"/>
      <c r="Y395" s="50">
        <f t="shared" si="150"/>
        <v>0</v>
      </c>
      <c r="Z395" s="81" t="e">
        <f t="shared" si="148"/>
        <v>#DIV/0!</v>
      </c>
      <c r="AA395" s="52"/>
    </row>
    <row r="396" spans="1:27" s="30" customFormat="1" ht="15" hidden="1" customHeight="1" x14ac:dyDescent="0.25">
      <c r="A396" s="46" t="s">
        <v>274</v>
      </c>
      <c r="B396" s="46" t="s">
        <v>226</v>
      </c>
      <c r="C396" s="65" t="s">
        <v>542</v>
      </c>
      <c r="D396" s="46" t="s">
        <v>144</v>
      </c>
      <c r="E396" s="113" t="s">
        <v>544</v>
      </c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99">
        <f>U397</f>
        <v>0</v>
      </c>
      <c r="V396" s="100">
        <f t="shared" si="150"/>
        <v>0</v>
      </c>
      <c r="W396" s="100">
        <f t="shared" si="150"/>
        <v>0</v>
      </c>
      <c r="X396" s="94"/>
      <c r="Y396" s="50">
        <f>Y397</f>
        <v>0</v>
      </c>
      <c r="Z396" s="81" t="e">
        <f t="shared" si="148"/>
        <v>#DIV/0!</v>
      </c>
      <c r="AA396" s="52"/>
    </row>
    <row r="397" spans="1:27" s="30" customFormat="1" ht="28.5" hidden="1" customHeight="1" x14ac:dyDescent="0.25">
      <c r="A397" s="46" t="s">
        <v>274</v>
      </c>
      <c r="B397" s="46" t="s">
        <v>226</v>
      </c>
      <c r="C397" s="65" t="s">
        <v>542</v>
      </c>
      <c r="D397" s="46" t="s">
        <v>201</v>
      </c>
      <c r="E397" s="113" t="s">
        <v>46</v>
      </c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95"/>
      <c r="V397" s="101"/>
      <c r="W397" s="101"/>
      <c r="X397" s="94"/>
      <c r="Y397" s="38">
        <v>0</v>
      </c>
      <c r="Z397" s="81" t="e">
        <f t="shared" si="148"/>
        <v>#DIV/0!</v>
      </c>
      <c r="AA397" s="52"/>
    </row>
    <row r="398" spans="1:27" s="30" customFormat="1" ht="27.75" customHeight="1" x14ac:dyDescent="0.25">
      <c r="A398" s="46" t="s">
        <v>274</v>
      </c>
      <c r="B398" s="46" t="s">
        <v>226</v>
      </c>
      <c r="C398" s="65" t="s">
        <v>281</v>
      </c>
      <c r="D398" s="46" t="s">
        <v>144</v>
      </c>
      <c r="E398" s="139" t="s">
        <v>458</v>
      </c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98">
        <f>U399</f>
        <v>0</v>
      </c>
      <c r="V398" s="102">
        <f t="shared" ref="V398:Y398" si="151">V399</f>
        <v>0</v>
      </c>
      <c r="W398" s="102">
        <f t="shared" si="151"/>
        <v>0</v>
      </c>
      <c r="X398" s="94"/>
      <c r="Y398" s="48">
        <f t="shared" si="151"/>
        <v>329170</v>
      </c>
      <c r="Z398" s="81">
        <f t="shared" si="148"/>
        <v>0</v>
      </c>
      <c r="AA398" s="52"/>
    </row>
    <row r="399" spans="1:27" s="30" customFormat="1" ht="17.25" customHeight="1" x14ac:dyDescent="0.25">
      <c r="A399" s="46" t="s">
        <v>274</v>
      </c>
      <c r="B399" s="46" t="s">
        <v>226</v>
      </c>
      <c r="C399" s="65" t="s">
        <v>282</v>
      </c>
      <c r="D399" s="46" t="s">
        <v>144</v>
      </c>
      <c r="E399" s="113" t="s">
        <v>106</v>
      </c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99">
        <f>U400+U402</f>
        <v>0</v>
      </c>
      <c r="V399" s="100">
        <f>V400+V402</f>
        <v>0</v>
      </c>
      <c r="W399" s="100">
        <f t="shared" ref="W399" si="152">W400+W402</f>
        <v>0</v>
      </c>
      <c r="X399" s="94"/>
      <c r="Y399" s="50">
        <f>Y400+Y402</f>
        <v>329170</v>
      </c>
      <c r="Z399" s="81">
        <f t="shared" si="148"/>
        <v>0</v>
      </c>
      <c r="AA399" s="52"/>
    </row>
    <row r="400" spans="1:27" s="29" customFormat="1" ht="17.25" hidden="1" customHeight="1" x14ac:dyDescent="0.25">
      <c r="A400" s="46" t="s">
        <v>274</v>
      </c>
      <c r="B400" s="46" t="s">
        <v>226</v>
      </c>
      <c r="C400" s="65" t="s">
        <v>499</v>
      </c>
      <c r="D400" s="46" t="s">
        <v>144</v>
      </c>
      <c r="E400" s="113" t="s">
        <v>20</v>
      </c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99">
        <f>U401</f>
        <v>0</v>
      </c>
      <c r="V400" s="100">
        <f t="shared" ref="V400:Y400" si="153">V401</f>
        <v>0</v>
      </c>
      <c r="W400" s="100">
        <f>W401</f>
        <v>0</v>
      </c>
      <c r="X400" s="94"/>
      <c r="Y400" s="50">
        <f t="shared" si="153"/>
        <v>0</v>
      </c>
      <c r="Z400" s="81" t="e">
        <f t="shared" si="148"/>
        <v>#DIV/0!</v>
      </c>
      <c r="AA400" s="47"/>
    </row>
    <row r="401" spans="1:27" s="29" customFormat="1" ht="17.25" hidden="1" customHeight="1" x14ac:dyDescent="0.25">
      <c r="A401" s="46" t="s">
        <v>274</v>
      </c>
      <c r="B401" s="46" t="s">
        <v>226</v>
      </c>
      <c r="C401" s="65" t="s">
        <v>499</v>
      </c>
      <c r="D401" s="46" t="s">
        <v>159</v>
      </c>
      <c r="E401" s="113" t="s">
        <v>13</v>
      </c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95"/>
      <c r="V401" s="101"/>
      <c r="W401" s="101"/>
      <c r="X401" s="94"/>
      <c r="Y401" s="38"/>
      <c r="Z401" s="81" t="e">
        <f t="shared" si="148"/>
        <v>#DIV/0!</v>
      </c>
      <c r="AA401" s="47"/>
    </row>
    <row r="402" spans="1:27" s="30" customFormat="1" ht="17.25" customHeight="1" x14ac:dyDescent="0.25">
      <c r="A402" s="46" t="s">
        <v>274</v>
      </c>
      <c r="B402" s="46" t="s">
        <v>226</v>
      </c>
      <c r="C402" s="65" t="s">
        <v>283</v>
      </c>
      <c r="D402" s="46" t="s">
        <v>144</v>
      </c>
      <c r="E402" s="113" t="s">
        <v>97</v>
      </c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99">
        <f>SUM(U403:U412)</f>
        <v>0</v>
      </c>
      <c r="V402" s="99">
        <f>SUM(V403:V412)</f>
        <v>0</v>
      </c>
      <c r="W402" s="99">
        <f>SUM(W403:W412)</f>
        <v>0</v>
      </c>
      <c r="X402" s="94"/>
      <c r="Y402" s="50">
        <f>SUM(Y403:Y412)</f>
        <v>329170</v>
      </c>
      <c r="Z402" s="81">
        <f t="shared" si="148"/>
        <v>0</v>
      </c>
      <c r="AA402" s="52"/>
    </row>
    <row r="403" spans="1:27" s="30" customFormat="1" ht="17.25" customHeight="1" x14ac:dyDescent="0.25">
      <c r="A403" s="46" t="s">
        <v>274</v>
      </c>
      <c r="B403" s="46" t="s">
        <v>226</v>
      </c>
      <c r="C403" s="65" t="s">
        <v>283</v>
      </c>
      <c r="D403" s="46" t="s">
        <v>271</v>
      </c>
      <c r="E403" s="113" t="s">
        <v>98</v>
      </c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95"/>
      <c r="V403" s="95"/>
      <c r="W403" s="95"/>
      <c r="X403" s="94"/>
      <c r="Y403" s="38">
        <v>329170</v>
      </c>
      <c r="Z403" s="81">
        <f t="shared" si="148"/>
        <v>0</v>
      </c>
      <c r="AA403" s="52"/>
    </row>
    <row r="404" spans="1:27" s="30" customFormat="1" ht="15" hidden="1" customHeight="1" x14ac:dyDescent="0.25">
      <c r="A404" s="46" t="s">
        <v>274</v>
      </c>
      <c r="B404" s="46" t="s">
        <v>226</v>
      </c>
      <c r="C404" s="65" t="s">
        <v>283</v>
      </c>
      <c r="D404" s="46" t="s">
        <v>272</v>
      </c>
      <c r="E404" s="113" t="s">
        <v>99</v>
      </c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95"/>
      <c r="V404" s="95">
        <v>0</v>
      </c>
      <c r="W404" s="95">
        <v>0</v>
      </c>
      <c r="X404" s="94" t="e">
        <f t="shared" ref="X391:X454" si="154">W404/V404*100</f>
        <v>#DIV/0!</v>
      </c>
      <c r="Y404" s="38">
        <v>0</v>
      </c>
      <c r="Z404" s="81" t="e">
        <f t="shared" si="148"/>
        <v>#DIV/0!</v>
      </c>
      <c r="AA404" s="52"/>
    </row>
    <row r="405" spans="1:27" s="30" customFormat="1" ht="27.75" hidden="1" customHeight="1" x14ac:dyDescent="0.25">
      <c r="A405" s="46" t="s">
        <v>274</v>
      </c>
      <c r="B405" s="46" t="s">
        <v>226</v>
      </c>
      <c r="C405" s="65" t="s">
        <v>283</v>
      </c>
      <c r="D405" s="46" t="s">
        <v>273</v>
      </c>
      <c r="E405" s="113" t="s">
        <v>100</v>
      </c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95"/>
      <c r="V405" s="95"/>
      <c r="W405" s="95"/>
      <c r="X405" s="94" t="e">
        <f t="shared" si="154"/>
        <v>#DIV/0!</v>
      </c>
      <c r="Y405" s="38"/>
      <c r="Z405" s="81" t="e">
        <f t="shared" si="148"/>
        <v>#DIV/0!</v>
      </c>
      <c r="AA405" s="52"/>
    </row>
    <row r="406" spans="1:27" s="30" customFormat="1" ht="14.25" hidden="1" customHeight="1" x14ac:dyDescent="0.25">
      <c r="A406" s="46" t="s">
        <v>274</v>
      </c>
      <c r="B406" s="46" t="s">
        <v>226</v>
      </c>
      <c r="C406" s="65" t="s">
        <v>283</v>
      </c>
      <c r="D406" s="46" t="s">
        <v>320</v>
      </c>
      <c r="E406" s="113" t="s">
        <v>321</v>
      </c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95"/>
      <c r="V406" s="95"/>
      <c r="W406" s="95"/>
      <c r="X406" s="94" t="e">
        <f t="shared" si="154"/>
        <v>#DIV/0!</v>
      </c>
      <c r="Y406" s="38"/>
      <c r="Z406" s="81" t="e">
        <f t="shared" si="148"/>
        <v>#DIV/0!</v>
      </c>
      <c r="AA406" s="52"/>
    </row>
    <row r="407" spans="1:27" s="30" customFormat="1" ht="16.5" hidden="1" customHeight="1" x14ac:dyDescent="0.25">
      <c r="A407" s="46" t="s">
        <v>274</v>
      </c>
      <c r="B407" s="46" t="s">
        <v>226</v>
      </c>
      <c r="C407" s="65" t="s">
        <v>283</v>
      </c>
      <c r="D407" s="46" t="s">
        <v>159</v>
      </c>
      <c r="E407" s="113" t="s">
        <v>13</v>
      </c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95"/>
      <c r="V407" s="95"/>
      <c r="W407" s="95"/>
      <c r="X407" s="94" t="e">
        <f t="shared" si="154"/>
        <v>#DIV/0!</v>
      </c>
      <c r="Y407" s="38"/>
      <c r="Z407" s="81" t="e">
        <f t="shared" si="148"/>
        <v>#DIV/0!</v>
      </c>
      <c r="AA407" s="52"/>
    </row>
    <row r="408" spans="1:27" s="30" customFormat="1" ht="16.5" hidden="1" customHeight="1" x14ac:dyDescent="0.25">
      <c r="A408" s="46" t="s">
        <v>274</v>
      </c>
      <c r="B408" s="46" t="s">
        <v>226</v>
      </c>
      <c r="C408" s="65" t="s">
        <v>283</v>
      </c>
      <c r="D408" s="46" t="s">
        <v>605</v>
      </c>
      <c r="E408" s="113" t="s">
        <v>606</v>
      </c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95"/>
      <c r="V408" s="95"/>
      <c r="W408" s="95"/>
      <c r="X408" s="94" t="e">
        <f t="shared" si="154"/>
        <v>#DIV/0!</v>
      </c>
      <c r="Y408" s="38"/>
      <c r="Z408" s="81" t="e">
        <f t="shared" si="148"/>
        <v>#DIV/0!</v>
      </c>
      <c r="AA408" s="52"/>
    </row>
    <row r="409" spans="1:27" s="30" customFormat="1" ht="38.25" hidden="1" customHeight="1" x14ac:dyDescent="0.25">
      <c r="A409" s="46" t="s">
        <v>274</v>
      </c>
      <c r="B409" s="46" t="s">
        <v>226</v>
      </c>
      <c r="C409" s="65" t="s">
        <v>283</v>
      </c>
      <c r="D409" s="46" t="s">
        <v>178</v>
      </c>
      <c r="E409" s="113" t="s">
        <v>486</v>
      </c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95"/>
      <c r="V409" s="101"/>
      <c r="W409" s="101"/>
      <c r="X409" s="94" t="e">
        <f t="shared" si="154"/>
        <v>#DIV/0!</v>
      </c>
      <c r="Y409" s="38"/>
      <c r="Z409" s="81" t="e">
        <f t="shared" si="148"/>
        <v>#DIV/0!</v>
      </c>
      <c r="AA409" s="52"/>
    </row>
    <row r="410" spans="1:27" s="30" customFormat="1" ht="16.5" hidden="1" customHeight="1" x14ac:dyDescent="0.25">
      <c r="A410" s="46" t="s">
        <v>274</v>
      </c>
      <c r="B410" s="46" t="s">
        <v>226</v>
      </c>
      <c r="C410" s="65" t="s">
        <v>283</v>
      </c>
      <c r="D410" s="46" t="s">
        <v>151</v>
      </c>
      <c r="E410" s="113" t="s">
        <v>7</v>
      </c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95"/>
      <c r="V410" s="101"/>
      <c r="W410" s="101"/>
      <c r="X410" s="94" t="e">
        <f t="shared" si="154"/>
        <v>#DIV/0!</v>
      </c>
      <c r="Y410" s="38"/>
      <c r="Z410" s="81" t="e">
        <f t="shared" si="148"/>
        <v>#DIV/0!</v>
      </c>
      <c r="AA410" s="52"/>
    </row>
    <row r="411" spans="1:27" s="30" customFormat="1" ht="15.75" hidden="1" customHeight="1" x14ac:dyDescent="0.25">
      <c r="A411" s="46" t="s">
        <v>274</v>
      </c>
      <c r="B411" s="46" t="s">
        <v>226</v>
      </c>
      <c r="C411" s="65" t="s">
        <v>283</v>
      </c>
      <c r="D411" s="46" t="s">
        <v>152</v>
      </c>
      <c r="E411" s="113" t="s">
        <v>8</v>
      </c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95"/>
      <c r="V411" s="101"/>
      <c r="W411" s="101"/>
      <c r="X411" s="94" t="e">
        <f t="shared" si="154"/>
        <v>#DIV/0!</v>
      </c>
      <c r="Y411" s="38"/>
      <c r="Z411" s="81" t="e">
        <f t="shared" si="148"/>
        <v>#DIV/0!</v>
      </c>
      <c r="AA411" s="52"/>
    </row>
    <row r="412" spans="1:27" s="30" customFormat="1" ht="15" hidden="1" customHeight="1" x14ac:dyDescent="0.25">
      <c r="A412" s="46" t="s">
        <v>274</v>
      </c>
      <c r="B412" s="46" t="s">
        <v>226</v>
      </c>
      <c r="C412" s="65" t="s">
        <v>283</v>
      </c>
      <c r="D412" s="46" t="s">
        <v>153</v>
      </c>
      <c r="E412" s="113" t="s">
        <v>9</v>
      </c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95"/>
      <c r="V412" s="101"/>
      <c r="W412" s="101"/>
      <c r="X412" s="94" t="e">
        <f t="shared" si="154"/>
        <v>#DIV/0!</v>
      </c>
      <c r="Y412" s="38"/>
      <c r="Z412" s="81" t="e">
        <f t="shared" si="148"/>
        <v>#DIV/0!</v>
      </c>
      <c r="AA412" s="52"/>
    </row>
    <row r="413" spans="1:27" s="17" customFormat="1" ht="17.25" hidden="1" customHeight="1" x14ac:dyDescent="0.25">
      <c r="A413" s="60" t="s">
        <v>274</v>
      </c>
      <c r="B413" s="60" t="s">
        <v>226</v>
      </c>
      <c r="C413" s="67" t="s">
        <v>161</v>
      </c>
      <c r="D413" s="60" t="s">
        <v>144</v>
      </c>
      <c r="E413" s="149" t="s">
        <v>15</v>
      </c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99">
        <f>U414</f>
        <v>0</v>
      </c>
      <c r="V413" s="99">
        <f t="shared" ref="V413:Y414" si="155">V414</f>
        <v>0</v>
      </c>
      <c r="W413" s="99">
        <f t="shared" si="155"/>
        <v>0</v>
      </c>
      <c r="X413" s="94" t="e">
        <f t="shared" si="154"/>
        <v>#DIV/0!</v>
      </c>
      <c r="Y413" s="50">
        <f t="shared" si="155"/>
        <v>0</v>
      </c>
      <c r="Z413" s="81" t="e">
        <f t="shared" si="148"/>
        <v>#DIV/0!</v>
      </c>
      <c r="AA413" s="61"/>
    </row>
    <row r="414" spans="1:27" s="17" customFormat="1" ht="17.25" hidden="1" customHeight="1" x14ac:dyDescent="0.25">
      <c r="A414" s="60" t="s">
        <v>274</v>
      </c>
      <c r="B414" s="60" t="s">
        <v>226</v>
      </c>
      <c r="C414" s="67" t="s">
        <v>176</v>
      </c>
      <c r="D414" s="60" t="s">
        <v>144</v>
      </c>
      <c r="E414" s="149" t="s">
        <v>25</v>
      </c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99">
        <f>U415</f>
        <v>0</v>
      </c>
      <c r="V414" s="99">
        <f t="shared" si="155"/>
        <v>0</v>
      </c>
      <c r="W414" s="99">
        <f t="shared" si="155"/>
        <v>0</v>
      </c>
      <c r="X414" s="94" t="e">
        <f t="shared" si="154"/>
        <v>#DIV/0!</v>
      </c>
      <c r="Y414" s="50">
        <f t="shared" si="155"/>
        <v>0</v>
      </c>
      <c r="Z414" s="81" t="e">
        <f t="shared" si="148"/>
        <v>#DIV/0!</v>
      </c>
      <c r="AA414" s="61"/>
    </row>
    <row r="415" spans="1:27" s="17" customFormat="1" ht="17.25" hidden="1" customHeight="1" x14ac:dyDescent="0.25">
      <c r="A415" s="60" t="s">
        <v>274</v>
      </c>
      <c r="B415" s="60" t="s">
        <v>226</v>
      </c>
      <c r="C415" s="67" t="s">
        <v>402</v>
      </c>
      <c r="D415" s="60" t="s">
        <v>144</v>
      </c>
      <c r="E415" s="149" t="s">
        <v>403</v>
      </c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99">
        <f>U416+U417+U418+U419+U420</f>
        <v>0</v>
      </c>
      <c r="V415" s="99">
        <f t="shared" ref="V415" si="156">V416+V417+V418+V419+V420</f>
        <v>0</v>
      </c>
      <c r="W415" s="99">
        <f>W416+W417+W418+W419+W420</f>
        <v>0</v>
      </c>
      <c r="X415" s="94" t="e">
        <f t="shared" si="154"/>
        <v>#DIV/0!</v>
      </c>
      <c r="Y415" s="50">
        <f t="shared" ref="Y415" si="157">Y416+Y417+Y418+Y419+Y420</f>
        <v>0</v>
      </c>
      <c r="Z415" s="81" t="e">
        <f t="shared" si="148"/>
        <v>#DIV/0!</v>
      </c>
      <c r="AA415" s="61"/>
    </row>
    <row r="416" spans="1:27" s="17" customFormat="1" ht="17.25" hidden="1" customHeight="1" x14ac:dyDescent="0.25">
      <c r="A416" s="60" t="s">
        <v>274</v>
      </c>
      <c r="B416" s="60" t="s">
        <v>226</v>
      </c>
      <c r="C416" s="67" t="s">
        <v>405</v>
      </c>
      <c r="D416" s="60" t="s">
        <v>271</v>
      </c>
      <c r="E416" s="149" t="s">
        <v>98</v>
      </c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95"/>
      <c r="V416" s="95">
        <v>0</v>
      </c>
      <c r="W416" s="95"/>
      <c r="X416" s="94" t="e">
        <f t="shared" si="154"/>
        <v>#DIV/0!</v>
      </c>
      <c r="Y416" s="38">
        <v>0</v>
      </c>
      <c r="Z416" s="81" t="e">
        <f t="shared" si="148"/>
        <v>#DIV/0!</v>
      </c>
      <c r="AA416" s="61"/>
    </row>
    <row r="417" spans="1:27" s="17" customFormat="1" ht="15" hidden="1" customHeight="1" x14ac:dyDescent="0.25">
      <c r="A417" s="60" t="s">
        <v>274</v>
      </c>
      <c r="B417" s="60" t="s">
        <v>226</v>
      </c>
      <c r="C417" s="67" t="s">
        <v>402</v>
      </c>
      <c r="D417" s="60" t="s">
        <v>273</v>
      </c>
      <c r="E417" s="163" t="s">
        <v>406</v>
      </c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95"/>
      <c r="V417" s="95">
        <v>0</v>
      </c>
      <c r="W417" s="95"/>
      <c r="X417" s="94" t="e">
        <f t="shared" si="154"/>
        <v>#DIV/0!</v>
      </c>
      <c r="Y417" s="38">
        <v>0</v>
      </c>
      <c r="Z417" s="81" t="e">
        <f t="shared" si="148"/>
        <v>#DIV/0!</v>
      </c>
      <c r="AA417" s="61"/>
    </row>
    <row r="418" spans="1:27" s="17" customFormat="1" ht="17.25" hidden="1" customHeight="1" x14ac:dyDescent="0.25">
      <c r="A418" s="60" t="s">
        <v>274</v>
      </c>
      <c r="B418" s="60" t="s">
        <v>226</v>
      </c>
      <c r="C418" s="67" t="s">
        <v>402</v>
      </c>
      <c r="D418" s="60" t="s">
        <v>159</v>
      </c>
      <c r="E418" s="149" t="s">
        <v>13</v>
      </c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95"/>
      <c r="V418" s="95">
        <v>0</v>
      </c>
      <c r="W418" s="95"/>
      <c r="X418" s="94" t="e">
        <f t="shared" si="154"/>
        <v>#DIV/0!</v>
      </c>
      <c r="Y418" s="38">
        <v>0</v>
      </c>
      <c r="Z418" s="81" t="e">
        <f t="shared" si="148"/>
        <v>#DIV/0!</v>
      </c>
      <c r="AA418" s="61"/>
    </row>
    <row r="419" spans="1:27" s="17" customFormat="1" ht="17.25" hidden="1" customHeight="1" x14ac:dyDescent="0.25">
      <c r="A419" s="60" t="s">
        <v>274</v>
      </c>
      <c r="B419" s="60" t="s">
        <v>226</v>
      </c>
      <c r="C419" s="67" t="s">
        <v>407</v>
      </c>
      <c r="D419" s="60" t="s">
        <v>151</v>
      </c>
      <c r="E419" s="163" t="s">
        <v>7</v>
      </c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95"/>
      <c r="V419" s="95">
        <v>0</v>
      </c>
      <c r="W419" s="95"/>
      <c r="X419" s="94" t="e">
        <f t="shared" si="154"/>
        <v>#DIV/0!</v>
      </c>
      <c r="Y419" s="38">
        <v>0</v>
      </c>
      <c r="Z419" s="81" t="e">
        <f t="shared" si="148"/>
        <v>#DIV/0!</v>
      </c>
      <c r="AA419" s="61"/>
    </row>
    <row r="420" spans="1:27" s="17" customFormat="1" ht="17.25" hidden="1" customHeight="1" x14ac:dyDescent="0.25">
      <c r="A420" s="60" t="s">
        <v>274</v>
      </c>
      <c r="B420" s="60" t="s">
        <v>226</v>
      </c>
      <c r="C420" s="67" t="s">
        <v>402</v>
      </c>
      <c r="D420" s="60" t="s">
        <v>153</v>
      </c>
      <c r="E420" s="149" t="s">
        <v>9</v>
      </c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95"/>
      <c r="V420" s="95">
        <v>0</v>
      </c>
      <c r="W420" s="95"/>
      <c r="X420" s="94" t="e">
        <f t="shared" si="154"/>
        <v>#DIV/0!</v>
      </c>
      <c r="Y420" s="38">
        <v>0</v>
      </c>
      <c r="Z420" s="81" t="e">
        <f t="shared" si="148"/>
        <v>#DIV/0!</v>
      </c>
      <c r="AA420" s="61"/>
    </row>
    <row r="421" spans="1:27" s="30" customFormat="1" ht="15" customHeight="1" x14ac:dyDescent="0.25">
      <c r="A421" s="46" t="s">
        <v>284</v>
      </c>
      <c r="B421" s="46" t="s">
        <v>142</v>
      </c>
      <c r="C421" s="65" t="s">
        <v>143</v>
      </c>
      <c r="D421" s="46" t="s">
        <v>144</v>
      </c>
      <c r="E421" s="139" t="s">
        <v>107</v>
      </c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98">
        <f t="shared" ref="U421:W422" si="158">U422</f>
        <v>1496656</v>
      </c>
      <c r="V421" s="98">
        <f t="shared" si="158"/>
        <v>0</v>
      </c>
      <c r="W421" s="98">
        <f t="shared" si="158"/>
        <v>0</v>
      </c>
      <c r="X421" s="94"/>
      <c r="Y421" s="48">
        <f>Y422</f>
        <v>0</v>
      </c>
      <c r="Z421" s="81"/>
      <c r="AA421" s="52"/>
    </row>
    <row r="422" spans="1:27" s="30" customFormat="1" ht="15" customHeight="1" x14ac:dyDescent="0.25">
      <c r="A422" s="46" t="s">
        <v>284</v>
      </c>
      <c r="B422" s="46" t="s">
        <v>284</v>
      </c>
      <c r="C422" s="65" t="s">
        <v>143</v>
      </c>
      <c r="D422" s="46" t="s">
        <v>144</v>
      </c>
      <c r="E422" s="113" t="s">
        <v>108</v>
      </c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99">
        <f t="shared" si="158"/>
        <v>1496656</v>
      </c>
      <c r="V422" s="99">
        <f t="shared" si="158"/>
        <v>0</v>
      </c>
      <c r="W422" s="99">
        <f t="shared" si="158"/>
        <v>0</v>
      </c>
      <c r="X422" s="94"/>
      <c r="Y422" s="50">
        <f>Y423</f>
        <v>0</v>
      </c>
      <c r="Z422" s="81"/>
      <c r="AA422" s="52"/>
    </row>
    <row r="423" spans="1:27" s="30" customFormat="1" ht="15" customHeight="1" x14ac:dyDescent="0.25">
      <c r="A423" s="46" t="s">
        <v>284</v>
      </c>
      <c r="B423" s="46" t="s">
        <v>284</v>
      </c>
      <c r="C423" s="65" t="s">
        <v>285</v>
      </c>
      <c r="D423" s="46" t="s">
        <v>144</v>
      </c>
      <c r="E423" s="114" t="s">
        <v>627</v>
      </c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99">
        <f>U424+U433</f>
        <v>1496656</v>
      </c>
      <c r="V423" s="99">
        <f>V424+V433</f>
        <v>0</v>
      </c>
      <c r="W423" s="99">
        <f>W424+W433</f>
        <v>0</v>
      </c>
      <c r="X423" s="94"/>
      <c r="Y423" s="50">
        <f>Y424+Y433</f>
        <v>0</v>
      </c>
      <c r="Z423" s="81"/>
      <c r="AA423" s="52"/>
    </row>
    <row r="424" spans="1:27" s="30" customFormat="1" ht="15" customHeight="1" x14ac:dyDescent="0.25">
      <c r="A424" s="46" t="s">
        <v>284</v>
      </c>
      <c r="B424" s="46" t="s">
        <v>284</v>
      </c>
      <c r="C424" s="65" t="s">
        <v>286</v>
      </c>
      <c r="D424" s="46" t="s">
        <v>144</v>
      </c>
      <c r="E424" s="139" t="s">
        <v>109</v>
      </c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98">
        <f>U425</f>
        <v>1016218</v>
      </c>
      <c r="V424" s="98">
        <f t="shared" ref="V424:Y424" si="159">V425</f>
        <v>0</v>
      </c>
      <c r="W424" s="98">
        <f>W425</f>
        <v>0</v>
      </c>
      <c r="X424" s="94"/>
      <c r="Y424" s="48">
        <f t="shared" si="159"/>
        <v>0</v>
      </c>
      <c r="Z424" s="81"/>
      <c r="AA424" s="52"/>
    </row>
    <row r="425" spans="1:27" s="30" customFormat="1" ht="15" customHeight="1" x14ac:dyDescent="0.25">
      <c r="A425" s="46" t="s">
        <v>284</v>
      </c>
      <c r="B425" s="46" t="s">
        <v>284</v>
      </c>
      <c r="C425" s="65" t="s">
        <v>287</v>
      </c>
      <c r="D425" s="46" t="s">
        <v>144</v>
      </c>
      <c r="E425" s="113" t="s">
        <v>110</v>
      </c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99">
        <f>U426+U430+U428</f>
        <v>1016218</v>
      </c>
      <c r="V425" s="99">
        <f>V426+V430+V428</f>
        <v>0</v>
      </c>
      <c r="W425" s="99">
        <f>W426+W430+W428</f>
        <v>0</v>
      </c>
      <c r="X425" s="94"/>
      <c r="Y425" s="50">
        <f>Y426+Y428+Y430</f>
        <v>0</v>
      </c>
      <c r="Z425" s="81"/>
      <c r="AA425" s="52"/>
    </row>
    <row r="426" spans="1:27" s="30" customFormat="1" ht="15" hidden="1" customHeight="1" x14ac:dyDescent="0.25">
      <c r="A426" s="46" t="s">
        <v>284</v>
      </c>
      <c r="B426" s="46" t="s">
        <v>284</v>
      </c>
      <c r="C426" s="65" t="s">
        <v>462</v>
      </c>
      <c r="D426" s="46" t="s">
        <v>144</v>
      </c>
      <c r="E426" s="113" t="s">
        <v>461</v>
      </c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99"/>
      <c r="V426" s="99"/>
      <c r="W426" s="99"/>
      <c r="X426" s="94"/>
      <c r="Y426" s="50">
        <f>Y427</f>
        <v>0</v>
      </c>
      <c r="Z426" s="81"/>
      <c r="AA426" s="52"/>
    </row>
    <row r="427" spans="1:27" s="30" customFormat="1" ht="25.5" hidden="1" customHeight="1" x14ac:dyDescent="0.25">
      <c r="A427" s="46" t="s">
        <v>284</v>
      </c>
      <c r="B427" s="46" t="s">
        <v>284</v>
      </c>
      <c r="C427" s="65" t="s">
        <v>462</v>
      </c>
      <c r="D427" s="46" t="s">
        <v>201</v>
      </c>
      <c r="E427" s="113" t="s">
        <v>46</v>
      </c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95"/>
      <c r="V427" s="95"/>
      <c r="W427" s="95"/>
      <c r="X427" s="94"/>
      <c r="Y427" s="38"/>
      <c r="Z427" s="81"/>
      <c r="AA427" s="52"/>
    </row>
    <row r="428" spans="1:27" s="30" customFormat="1" ht="16.5" customHeight="1" x14ac:dyDescent="0.25">
      <c r="A428" s="46" t="s">
        <v>284</v>
      </c>
      <c r="B428" s="46" t="s">
        <v>284</v>
      </c>
      <c r="C428" s="65" t="s">
        <v>411</v>
      </c>
      <c r="D428" s="46" t="s">
        <v>144</v>
      </c>
      <c r="E428" s="113" t="s">
        <v>20</v>
      </c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99">
        <f>U429</f>
        <v>16707</v>
      </c>
      <c r="V428" s="100">
        <f>V429</f>
        <v>0</v>
      </c>
      <c r="W428" s="100">
        <f>W429</f>
        <v>0</v>
      </c>
      <c r="X428" s="94"/>
      <c r="Y428" s="50">
        <f>Y429</f>
        <v>0</v>
      </c>
      <c r="Z428" s="81"/>
      <c r="AA428" s="52"/>
    </row>
    <row r="429" spans="1:27" s="30" customFormat="1" ht="16.5" customHeight="1" x14ac:dyDescent="0.25">
      <c r="A429" s="46" t="s">
        <v>284</v>
      </c>
      <c r="B429" s="46" t="s">
        <v>284</v>
      </c>
      <c r="C429" s="65" t="s">
        <v>411</v>
      </c>
      <c r="D429" s="46" t="s">
        <v>159</v>
      </c>
      <c r="E429" s="113" t="s">
        <v>13</v>
      </c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95">
        <v>16707</v>
      </c>
      <c r="V429" s="101"/>
      <c r="W429" s="101"/>
      <c r="X429" s="94"/>
      <c r="Y429" s="38"/>
      <c r="Z429" s="81"/>
      <c r="AA429" s="52"/>
    </row>
    <row r="430" spans="1:27" s="30" customFormat="1" ht="16.5" customHeight="1" x14ac:dyDescent="0.25">
      <c r="A430" s="46" t="s">
        <v>284</v>
      </c>
      <c r="B430" s="46" t="s">
        <v>284</v>
      </c>
      <c r="C430" s="65" t="s">
        <v>288</v>
      </c>
      <c r="D430" s="46" t="s">
        <v>144</v>
      </c>
      <c r="E430" s="113" t="s">
        <v>111</v>
      </c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99">
        <f>U431+U432</f>
        <v>999511</v>
      </c>
      <c r="V430" s="99">
        <f t="shared" ref="V430:W430" si="160">V431+V432</f>
        <v>0</v>
      </c>
      <c r="W430" s="99">
        <f t="shared" si="160"/>
        <v>0</v>
      </c>
      <c r="X430" s="94"/>
      <c r="Y430" s="50">
        <f>Y431+Y432</f>
        <v>0</v>
      </c>
      <c r="Z430" s="81"/>
      <c r="AA430" s="52"/>
    </row>
    <row r="431" spans="1:27" s="30" customFormat="1" ht="16.5" customHeight="1" x14ac:dyDescent="0.25">
      <c r="A431" s="46" t="s">
        <v>284</v>
      </c>
      <c r="B431" s="46" t="s">
        <v>284</v>
      </c>
      <c r="C431" s="65" t="s">
        <v>288</v>
      </c>
      <c r="D431" s="46" t="s">
        <v>159</v>
      </c>
      <c r="E431" s="113" t="s">
        <v>13</v>
      </c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95">
        <v>850513</v>
      </c>
      <c r="V431" s="95"/>
      <c r="W431" s="95"/>
      <c r="X431" s="94"/>
      <c r="Y431" s="38"/>
      <c r="Z431" s="81"/>
      <c r="AA431" s="52"/>
    </row>
    <row r="432" spans="1:27" s="30" customFormat="1" ht="16.5" customHeight="1" x14ac:dyDescent="0.25">
      <c r="A432" s="46" t="s">
        <v>284</v>
      </c>
      <c r="B432" s="46" t="s">
        <v>284</v>
      </c>
      <c r="C432" s="65" t="s">
        <v>288</v>
      </c>
      <c r="D432" s="46" t="s">
        <v>605</v>
      </c>
      <c r="E432" s="113" t="s">
        <v>606</v>
      </c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95">
        <v>148998</v>
      </c>
      <c r="V432" s="95"/>
      <c r="W432" s="95"/>
      <c r="X432" s="94"/>
      <c r="Y432" s="38"/>
      <c r="Z432" s="81"/>
      <c r="AA432" s="52"/>
    </row>
    <row r="433" spans="1:27" s="30" customFormat="1" ht="27" customHeight="1" x14ac:dyDescent="0.25">
      <c r="A433" s="46" t="s">
        <v>284</v>
      </c>
      <c r="B433" s="46" t="s">
        <v>284</v>
      </c>
      <c r="C433" s="65" t="s">
        <v>289</v>
      </c>
      <c r="D433" s="46" t="s">
        <v>144</v>
      </c>
      <c r="E433" s="139" t="s">
        <v>628</v>
      </c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98">
        <f>U434</f>
        <v>480438</v>
      </c>
      <c r="V433" s="102">
        <f t="shared" ref="V433:Y435" si="161">V434</f>
        <v>0</v>
      </c>
      <c r="W433" s="102">
        <f t="shared" si="161"/>
        <v>0</v>
      </c>
      <c r="X433" s="94"/>
      <c r="Y433" s="48">
        <f t="shared" si="161"/>
        <v>0</v>
      </c>
      <c r="Z433" s="81"/>
      <c r="AA433" s="52"/>
    </row>
    <row r="434" spans="1:27" s="30" customFormat="1" ht="15.75" customHeight="1" x14ac:dyDescent="0.25">
      <c r="A434" s="46" t="s">
        <v>284</v>
      </c>
      <c r="B434" s="46" t="s">
        <v>284</v>
      </c>
      <c r="C434" s="65" t="s">
        <v>290</v>
      </c>
      <c r="D434" s="46" t="s">
        <v>144</v>
      </c>
      <c r="E434" s="113" t="s">
        <v>112</v>
      </c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99">
        <f>U435</f>
        <v>480438</v>
      </c>
      <c r="V434" s="100">
        <f t="shared" si="161"/>
        <v>0</v>
      </c>
      <c r="W434" s="100">
        <f t="shared" si="161"/>
        <v>0</v>
      </c>
      <c r="X434" s="94"/>
      <c r="Y434" s="50">
        <f t="shared" si="161"/>
        <v>0</v>
      </c>
      <c r="Z434" s="81"/>
      <c r="AA434" s="52"/>
    </row>
    <row r="435" spans="1:27" s="30" customFormat="1" ht="15.75" customHeight="1" x14ac:dyDescent="0.25">
      <c r="A435" s="46" t="s">
        <v>284</v>
      </c>
      <c r="B435" s="46" t="s">
        <v>284</v>
      </c>
      <c r="C435" s="65" t="s">
        <v>291</v>
      </c>
      <c r="D435" s="46" t="s">
        <v>144</v>
      </c>
      <c r="E435" s="113" t="s">
        <v>113</v>
      </c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99">
        <f>U436</f>
        <v>480438</v>
      </c>
      <c r="V435" s="100">
        <f t="shared" si="161"/>
        <v>0</v>
      </c>
      <c r="W435" s="100">
        <f t="shared" si="161"/>
        <v>0</v>
      </c>
      <c r="X435" s="94"/>
      <c r="Y435" s="50">
        <f t="shared" si="161"/>
        <v>0</v>
      </c>
      <c r="Z435" s="81"/>
      <c r="AA435" s="52"/>
    </row>
    <row r="436" spans="1:27" s="30" customFormat="1" ht="15.75" customHeight="1" x14ac:dyDescent="0.25">
      <c r="A436" s="46" t="s">
        <v>284</v>
      </c>
      <c r="B436" s="46" t="s">
        <v>284</v>
      </c>
      <c r="C436" s="65" t="s">
        <v>291</v>
      </c>
      <c r="D436" s="46" t="s">
        <v>159</v>
      </c>
      <c r="E436" s="113" t="s">
        <v>13</v>
      </c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95">
        <v>480438</v>
      </c>
      <c r="V436" s="101"/>
      <c r="W436" s="101"/>
      <c r="X436" s="94"/>
      <c r="Y436" s="38"/>
      <c r="Z436" s="81"/>
      <c r="AA436" s="52"/>
    </row>
    <row r="437" spans="1:27" s="30" customFormat="1" ht="15" customHeight="1" x14ac:dyDescent="0.25">
      <c r="A437" s="46" t="s">
        <v>570</v>
      </c>
      <c r="B437" s="46" t="s">
        <v>142</v>
      </c>
      <c r="C437" s="65" t="s">
        <v>143</v>
      </c>
      <c r="D437" s="46" t="s">
        <v>144</v>
      </c>
      <c r="E437" s="139" t="s">
        <v>571</v>
      </c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98">
        <f>U438</f>
        <v>13856737</v>
      </c>
      <c r="V437" s="98">
        <f t="shared" ref="V437:W438" si="162">V438</f>
        <v>833718</v>
      </c>
      <c r="W437" s="98">
        <f t="shared" si="162"/>
        <v>713458.67999999993</v>
      </c>
      <c r="X437" s="94">
        <f t="shared" si="154"/>
        <v>85.575539930767945</v>
      </c>
      <c r="Y437" s="98">
        <f>Y438</f>
        <v>0</v>
      </c>
      <c r="Z437" s="81"/>
      <c r="AA437" s="52"/>
    </row>
    <row r="438" spans="1:27" s="30" customFormat="1" ht="15" customHeight="1" x14ac:dyDescent="0.25">
      <c r="A438" s="46" t="s">
        <v>570</v>
      </c>
      <c r="B438" s="46" t="s">
        <v>154</v>
      </c>
      <c r="C438" s="65" t="s">
        <v>143</v>
      </c>
      <c r="D438" s="46" t="s">
        <v>144</v>
      </c>
      <c r="E438" s="113" t="s">
        <v>572</v>
      </c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99">
        <f>U439</f>
        <v>13856737</v>
      </c>
      <c r="V438" s="99">
        <f t="shared" si="162"/>
        <v>833718</v>
      </c>
      <c r="W438" s="99">
        <f t="shared" si="162"/>
        <v>713458.67999999993</v>
      </c>
      <c r="X438" s="94">
        <f t="shared" si="154"/>
        <v>85.575539930767945</v>
      </c>
      <c r="Y438" s="99">
        <f>Y439</f>
        <v>0</v>
      </c>
      <c r="Z438" s="81"/>
      <c r="AA438" s="52"/>
    </row>
    <row r="439" spans="1:27" s="30" customFormat="1" ht="30.75" customHeight="1" x14ac:dyDescent="0.25">
      <c r="A439" s="46" t="s">
        <v>570</v>
      </c>
      <c r="B439" s="46" t="s">
        <v>154</v>
      </c>
      <c r="C439" s="65" t="s">
        <v>659</v>
      </c>
      <c r="D439" s="46" t="s">
        <v>144</v>
      </c>
      <c r="E439" s="139" t="s">
        <v>675</v>
      </c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99">
        <f>U440+U448+U452+U456</f>
        <v>13856737</v>
      </c>
      <c r="V439" s="99">
        <f t="shared" ref="V439:W439" si="163">V440+V448+V452+V456</f>
        <v>833718</v>
      </c>
      <c r="W439" s="99">
        <f t="shared" si="163"/>
        <v>713458.67999999993</v>
      </c>
      <c r="X439" s="94">
        <f t="shared" si="154"/>
        <v>85.575539930767945</v>
      </c>
      <c r="Y439" s="99">
        <f>Y440+Y448+Y452+Y456</f>
        <v>0</v>
      </c>
      <c r="Z439" s="81"/>
      <c r="AA439" s="52"/>
    </row>
    <row r="440" spans="1:27" s="30" customFormat="1" ht="15" customHeight="1" x14ac:dyDescent="0.25">
      <c r="A440" s="75" t="s">
        <v>570</v>
      </c>
      <c r="B440" s="75" t="s">
        <v>154</v>
      </c>
      <c r="C440" s="65" t="s">
        <v>660</v>
      </c>
      <c r="D440" s="75" t="s">
        <v>144</v>
      </c>
      <c r="E440" s="136" t="s">
        <v>676</v>
      </c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8"/>
      <c r="U440" s="99">
        <f>U441</f>
        <v>2369589</v>
      </c>
      <c r="V440" s="99">
        <f t="shared" ref="V440:W440" si="164">V441</f>
        <v>0</v>
      </c>
      <c r="W440" s="99">
        <f t="shared" si="164"/>
        <v>0</v>
      </c>
      <c r="X440" s="94"/>
      <c r="Y440" s="99">
        <f>Y441</f>
        <v>0</v>
      </c>
      <c r="Z440" s="81"/>
      <c r="AA440" s="52"/>
    </row>
    <row r="441" spans="1:27" s="30" customFormat="1" ht="15" customHeight="1" x14ac:dyDescent="0.25">
      <c r="A441" s="75" t="s">
        <v>570</v>
      </c>
      <c r="B441" s="75" t="s">
        <v>154</v>
      </c>
      <c r="C441" s="65" t="s">
        <v>661</v>
      </c>
      <c r="D441" s="75" t="s">
        <v>144</v>
      </c>
      <c r="E441" s="136" t="s">
        <v>677</v>
      </c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8"/>
      <c r="U441" s="99">
        <f>U442+U444+U446</f>
        <v>2369589</v>
      </c>
      <c r="V441" s="99">
        <f t="shared" ref="V441:W441" si="165">V442+V444+V446</f>
        <v>0</v>
      </c>
      <c r="W441" s="99">
        <f t="shared" si="165"/>
        <v>0</v>
      </c>
      <c r="X441" s="94"/>
      <c r="Y441" s="99">
        <f>Y442+Y444+Y446</f>
        <v>0</v>
      </c>
      <c r="Z441" s="81"/>
      <c r="AA441" s="52"/>
    </row>
    <row r="442" spans="1:27" s="30" customFormat="1" ht="15" customHeight="1" x14ac:dyDescent="0.25">
      <c r="A442" s="75" t="s">
        <v>570</v>
      </c>
      <c r="B442" s="75" t="s">
        <v>154</v>
      </c>
      <c r="C442" s="65" t="s">
        <v>662</v>
      </c>
      <c r="D442" s="75" t="s">
        <v>144</v>
      </c>
      <c r="E442" s="136" t="s">
        <v>89</v>
      </c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8"/>
      <c r="U442" s="99">
        <f>U443</f>
        <v>199916</v>
      </c>
      <c r="V442" s="99">
        <f t="shared" ref="V442:W442" si="166">V443</f>
        <v>0</v>
      </c>
      <c r="W442" s="99">
        <f t="shared" si="166"/>
        <v>0</v>
      </c>
      <c r="X442" s="94"/>
      <c r="Y442" s="99">
        <f>Y443</f>
        <v>0</v>
      </c>
      <c r="Z442" s="81"/>
      <c r="AA442" s="52"/>
    </row>
    <row r="443" spans="1:27" s="30" customFormat="1" ht="15" customHeight="1" x14ac:dyDescent="0.25">
      <c r="A443" s="75" t="s">
        <v>570</v>
      </c>
      <c r="B443" s="75" t="s">
        <v>154</v>
      </c>
      <c r="C443" s="65" t="s">
        <v>662</v>
      </c>
      <c r="D443" s="75" t="s">
        <v>159</v>
      </c>
      <c r="E443" s="136" t="s">
        <v>601</v>
      </c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8"/>
      <c r="U443" s="95">
        <v>199916</v>
      </c>
      <c r="V443" s="95"/>
      <c r="W443" s="95"/>
      <c r="X443" s="94"/>
      <c r="Y443" s="95"/>
      <c r="Z443" s="81"/>
      <c r="AA443" s="52"/>
    </row>
    <row r="444" spans="1:27" s="30" customFormat="1" ht="15" customHeight="1" x14ac:dyDescent="0.25">
      <c r="A444" s="75" t="s">
        <v>570</v>
      </c>
      <c r="B444" s="75" t="s">
        <v>154</v>
      </c>
      <c r="C444" s="65" t="s">
        <v>663</v>
      </c>
      <c r="D444" s="75" t="s">
        <v>144</v>
      </c>
      <c r="E444" s="136" t="s">
        <v>76</v>
      </c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8"/>
      <c r="U444" s="99">
        <f>U445</f>
        <v>50000</v>
      </c>
      <c r="V444" s="99">
        <f t="shared" ref="V444:W444" si="167">V445</f>
        <v>0</v>
      </c>
      <c r="W444" s="99">
        <f t="shared" si="167"/>
        <v>0</v>
      </c>
      <c r="X444" s="94"/>
      <c r="Y444" s="99">
        <f>Y445</f>
        <v>0</v>
      </c>
      <c r="Z444" s="81"/>
      <c r="AA444" s="52"/>
    </row>
    <row r="445" spans="1:27" s="30" customFormat="1" ht="15" customHeight="1" x14ac:dyDescent="0.25">
      <c r="A445" s="75" t="s">
        <v>570</v>
      </c>
      <c r="B445" s="75" t="s">
        <v>154</v>
      </c>
      <c r="C445" s="65" t="s">
        <v>663</v>
      </c>
      <c r="D445" s="75" t="s">
        <v>159</v>
      </c>
      <c r="E445" s="136" t="s">
        <v>601</v>
      </c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8"/>
      <c r="U445" s="95">
        <v>50000</v>
      </c>
      <c r="V445" s="95"/>
      <c r="W445" s="95"/>
      <c r="X445" s="94"/>
      <c r="Y445" s="95"/>
      <c r="Z445" s="81"/>
      <c r="AA445" s="52"/>
    </row>
    <row r="446" spans="1:27" s="30" customFormat="1" ht="15" customHeight="1" x14ac:dyDescent="0.25">
      <c r="A446" s="75" t="s">
        <v>570</v>
      </c>
      <c r="B446" s="75" t="s">
        <v>154</v>
      </c>
      <c r="C446" s="65" t="s">
        <v>664</v>
      </c>
      <c r="D446" s="75" t="s">
        <v>144</v>
      </c>
      <c r="E446" s="136" t="s">
        <v>678</v>
      </c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8"/>
      <c r="U446" s="99">
        <f>U447</f>
        <v>2119673</v>
      </c>
      <c r="V446" s="99">
        <f t="shared" ref="V446:W446" si="168">V447</f>
        <v>0</v>
      </c>
      <c r="W446" s="99">
        <f t="shared" si="168"/>
        <v>0</v>
      </c>
      <c r="X446" s="94"/>
      <c r="Y446" s="99">
        <f>Y447</f>
        <v>0</v>
      </c>
      <c r="Z446" s="81"/>
      <c r="AA446" s="52"/>
    </row>
    <row r="447" spans="1:27" s="30" customFormat="1" ht="15" customHeight="1" x14ac:dyDescent="0.25">
      <c r="A447" s="75" t="s">
        <v>570</v>
      </c>
      <c r="B447" s="75" t="s">
        <v>154</v>
      </c>
      <c r="C447" s="65" t="s">
        <v>664</v>
      </c>
      <c r="D447" s="75" t="s">
        <v>159</v>
      </c>
      <c r="E447" s="136" t="s">
        <v>601</v>
      </c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8"/>
      <c r="U447" s="95">
        <v>2119673</v>
      </c>
      <c r="V447" s="95"/>
      <c r="W447" s="95"/>
      <c r="X447" s="94"/>
      <c r="Y447" s="95"/>
      <c r="Z447" s="81"/>
      <c r="AA447" s="52"/>
    </row>
    <row r="448" spans="1:27" s="30" customFormat="1" ht="15" customHeight="1" x14ac:dyDescent="0.25">
      <c r="A448" s="75" t="s">
        <v>570</v>
      </c>
      <c r="B448" s="75" t="s">
        <v>154</v>
      </c>
      <c r="C448" s="65" t="s">
        <v>665</v>
      </c>
      <c r="D448" s="75" t="s">
        <v>144</v>
      </c>
      <c r="E448" s="136" t="s">
        <v>679</v>
      </c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8"/>
      <c r="U448" s="99">
        <f>U449</f>
        <v>715000</v>
      </c>
      <c r="V448" s="99">
        <f t="shared" ref="V448:W450" si="169">V449</f>
        <v>0</v>
      </c>
      <c r="W448" s="99">
        <f t="shared" si="169"/>
        <v>0</v>
      </c>
      <c r="X448" s="94"/>
      <c r="Y448" s="99">
        <f>Y449</f>
        <v>0</v>
      </c>
      <c r="Z448" s="81"/>
      <c r="AA448" s="52"/>
    </row>
    <row r="449" spans="1:27" s="30" customFormat="1" ht="31.5" customHeight="1" x14ac:dyDescent="0.25">
      <c r="A449" s="75" t="s">
        <v>570</v>
      </c>
      <c r="B449" s="75" t="s">
        <v>154</v>
      </c>
      <c r="C449" s="65" t="s">
        <v>666</v>
      </c>
      <c r="D449" s="75" t="s">
        <v>144</v>
      </c>
      <c r="E449" s="136" t="s">
        <v>680</v>
      </c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8"/>
      <c r="U449" s="99">
        <f>U450</f>
        <v>715000</v>
      </c>
      <c r="V449" s="99">
        <f t="shared" si="169"/>
        <v>0</v>
      </c>
      <c r="W449" s="99">
        <f t="shared" si="169"/>
        <v>0</v>
      </c>
      <c r="X449" s="94"/>
      <c r="Y449" s="99">
        <f>Y450</f>
        <v>0</v>
      </c>
      <c r="Z449" s="81"/>
      <c r="AA449" s="52"/>
    </row>
    <row r="450" spans="1:27" s="30" customFormat="1" ht="15" customHeight="1" x14ac:dyDescent="0.25">
      <c r="A450" s="75" t="s">
        <v>570</v>
      </c>
      <c r="B450" s="75" t="s">
        <v>154</v>
      </c>
      <c r="C450" s="65" t="s">
        <v>667</v>
      </c>
      <c r="D450" s="75" t="s">
        <v>144</v>
      </c>
      <c r="E450" s="136" t="s">
        <v>681</v>
      </c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8"/>
      <c r="U450" s="99">
        <f>U451</f>
        <v>715000</v>
      </c>
      <c r="V450" s="99">
        <f t="shared" si="169"/>
        <v>0</v>
      </c>
      <c r="W450" s="99">
        <f t="shared" si="169"/>
        <v>0</v>
      </c>
      <c r="X450" s="94"/>
      <c r="Y450" s="99">
        <f>Y451</f>
        <v>0</v>
      </c>
      <c r="Z450" s="81"/>
      <c r="AA450" s="52"/>
    </row>
    <row r="451" spans="1:27" s="30" customFormat="1" ht="15" customHeight="1" x14ac:dyDescent="0.25">
      <c r="A451" s="75" t="s">
        <v>570</v>
      </c>
      <c r="B451" s="75" t="s">
        <v>154</v>
      </c>
      <c r="C451" s="65" t="s">
        <v>667</v>
      </c>
      <c r="D451" s="75" t="s">
        <v>159</v>
      </c>
      <c r="E451" s="136" t="s">
        <v>601</v>
      </c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8"/>
      <c r="U451" s="95">
        <v>715000</v>
      </c>
      <c r="V451" s="95"/>
      <c r="W451" s="95"/>
      <c r="X451" s="94"/>
      <c r="Y451" s="95"/>
      <c r="Z451" s="81"/>
      <c r="AA451" s="52"/>
    </row>
    <row r="452" spans="1:27" s="30" customFormat="1" ht="15" customHeight="1" x14ac:dyDescent="0.25">
      <c r="A452" s="75" t="s">
        <v>570</v>
      </c>
      <c r="B452" s="75" t="s">
        <v>154</v>
      </c>
      <c r="C452" s="65" t="s">
        <v>668</v>
      </c>
      <c r="D452" s="75" t="s">
        <v>144</v>
      </c>
      <c r="E452" s="136" t="s">
        <v>682</v>
      </c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8"/>
      <c r="U452" s="99">
        <f>U453</f>
        <v>1252057</v>
      </c>
      <c r="V452" s="99">
        <f t="shared" ref="V452:W454" si="170">V453</f>
        <v>0</v>
      </c>
      <c r="W452" s="99">
        <f t="shared" si="170"/>
        <v>0</v>
      </c>
      <c r="X452" s="94"/>
      <c r="Y452" s="99">
        <f>Y453</f>
        <v>0</v>
      </c>
      <c r="Z452" s="81"/>
      <c r="AA452" s="52"/>
    </row>
    <row r="453" spans="1:27" s="30" customFormat="1" ht="30" customHeight="1" x14ac:dyDescent="0.25">
      <c r="A453" s="75" t="s">
        <v>570</v>
      </c>
      <c r="B453" s="75" t="s">
        <v>154</v>
      </c>
      <c r="C453" s="65" t="s">
        <v>669</v>
      </c>
      <c r="D453" s="75" t="s">
        <v>144</v>
      </c>
      <c r="E453" s="136" t="s">
        <v>683</v>
      </c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8"/>
      <c r="U453" s="99">
        <f>U454</f>
        <v>1252057</v>
      </c>
      <c r="V453" s="99">
        <f t="shared" si="170"/>
        <v>0</v>
      </c>
      <c r="W453" s="99">
        <f t="shared" si="170"/>
        <v>0</v>
      </c>
      <c r="X453" s="94"/>
      <c r="Y453" s="99">
        <f>Y454</f>
        <v>0</v>
      </c>
      <c r="Z453" s="81"/>
      <c r="AA453" s="52"/>
    </row>
    <row r="454" spans="1:27" s="30" customFormat="1" ht="15" customHeight="1" x14ac:dyDescent="0.25">
      <c r="A454" s="75" t="s">
        <v>570</v>
      </c>
      <c r="B454" s="75" t="s">
        <v>154</v>
      </c>
      <c r="C454" s="65" t="s">
        <v>670</v>
      </c>
      <c r="D454" s="75" t="s">
        <v>144</v>
      </c>
      <c r="E454" s="136" t="s">
        <v>684</v>
      </c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8"/>
      <c r="U454" s="99">
        <f>U455</f>
        <v>1252057</v>
      </c>
      <c r="V454" s="99">
        <f t="shared" si="170"/>
        <v>0</v>
      </c>
      <c r="W454" s="99">
        <f t="shared" si="170"/>
        <v>0</v>
      </c>
      <c r="X454" s="94"/>
      <c r="Y454" s="99">
        <f>Y455</f>
        <v>0</v>
      </c>
      <c r="Z454" s="81"/>
      <c r="AA454" s="52"/>
    </row>
    <row r="455" spans="1:27" s="30" customFormat="1" ht="15" customHeight="1" x14ac:dyDescent="0.25">
      <c r="A455" s="75" t="s">
        <v>570</v>
      </c>
      <c r="B455" s="75" t="s">
        <v>154</v>
      </c>
      <c r="C455" s="65" t="s">
        <v>670</v>
      </c>
      <c r="D455" s="75" t="s">
        <v>159</v>
      </c>
      <c r="E455" s="136" t="s">
        <v>601</v>
      </c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8"/>
      <c r="U455" s="95">
        <v>1252057</v>
      </c>
      <c r="V455" s="95"/>
      <c r="W455" s="95"/>
      <c r="X455" s="94"/>
      <c r="Y455" s="95"/>
      <c r="Z455" s="81"/>
      <c r="AA455" s="52"/>
    </row>
    <row r="456" spans="1:27" s="30" customFormat="1" ht="44.25" customHeight="1" x14ac:dyDescent="0.25">
      <c r="A456" s="75" t="s">
        <v>570</v>
      </c>
      <c r="B456" s="75" t="s">
        <v>154</v>
      </c>
      <c r="C456" s="65" t="s">
        <v>671</v>
      </c>
      <c r="D456" s="75" t="s">
        <v>144</v>
      </c>
      <c r="E456" s="136" t="s">
        <v>685</v>
      </c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8"/>
      <c r="U456" s="99">
        <f>U457</f>
        <v>9520091</v>
      </c>
      <c r="V456" s="99">
        <f t="shared" ref="V456:W456" si="171">V457</f>
        <v>833718</v>
      </c>
      <c r="W456" s="99">
        <f t="shared" si="171"/>
        <v>713458.67999999993</v>
      </c>
      <c r="X456" s="94">
        <f t="shared" ref="X455:X518" si="172">W456/V456*100</f>
        <v>85.575539930767945</v>
      </c>
      <c r="Y456" s="99">
        <f>Y457</f>
        <v>0</v>
      </c>
      <c r="Z456" s="81"/>
      <c r="AA456" s="52"/>
    </row>
    <row r="457" spans="1:27" s="30" customFormat="1" ht="30" customHeight="1" x14ac:dyDescent="0.25">
      <c r="A457" s="75" t="s">
        <v>570</v>
      </c>
      <c r="B457" s="75" t="s">
        <v>154</v>
      </c>
      <c r="C457" s="65" t="s">
        <v>672</v>
      </c>
      <c r="D457" s="75" t="s">
        <v>144</v>
      </c>
      <c r="E457" s="136" t="s">
        <v>686</v>
      </c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8"/>
      <c r="U457" s="99">
        <f>U458+U460</f>
        <v>9520091</v>
      </c>
      <c r="V457" s="99">
        <f t="shared" ref="V457:W457" si="173">V458+V460</f>
        <v>833718</v>
      </c>
      <c r="W457" s="99">
        <f t="shared" si="173"/>
        <v>713458.67999999993</v>
      </c>
      <c r="X457" s="94">
        <f t="shared" si="172"/>
        <v>85.575539930767945</v>
      </c>
      <c r="Y457" s="99">
        <f>Y458+Y460</f>
        <v>0</v>
      </c>
      <c r="Z457" s="81"/>
      <c r="AA457" s="52"/>
    </row>
    <row r="458" spans="1:27" s="30" customFormat="1" ht="15" customHeight="1" x14ac:dyDescent="0.25">
      <c r="A458" s="75" t="s">
        <v>570</v>
      </c>
      <c r="B458" s="75" t="s">
        <v>154</v>
      </c>
      <c r="C458" s="65" t="s">
        <v>673</v>
      </c>
      <c r="D458" s="75" t="s">
        <v>144</v>
      </c>
      <c r="E458" s="136" t="s">
        <v>20</v>
      </c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8"/>
      <c r="U458" s="99">
        <f>U459</f>
        <v>4670</v>
      </c>
      <c r="V458" s="99">
        <f t="shared" ref="V458:W458" si="174">V459</f>
        <v>0</v>
      </c>
      <c r="W458" s="99">
        <f t="shared" si="174"/>
        <v>0</v>
      </c>
      <c r="X458" s="94"/>
      <c r="Y458" s="99">
        <f>Y459</f>
        <v>0</v>
      </c>
      <c r="Z458" s="81"/>
      <c r="AA458" s="52"/>
    </row>
    <row r="459" spans="1:27" s="30" customFormat="1" ht="15" customHeight="1" x14ac:dyDescent="0.25">
      <c r="A459" s="75" t="s">
        <v>570</v>
      </c>
      <c r="B459" s="75" t="s">
        <v>154</v>
      </c>
      <c r="C459" s="65" t="s">
        <v>673</v>
      </c>
      <c r="D459" s="75" t="s">
        <v>159</v>
      </c>
      <c r="E459" s="136" t="s">
        <v>601</v>
      </c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8"/>
      <c r="U459" s="95">
        <v>4670</v>
      </c>
      <c r="V459" s="95"/>
      <c r="W459" s="95"/>
      <c r="X459" s="94"/>
      <c r="Y459" s="95"/>
      <c r="Z459" s="81"/>
      <c r="AA459" s="52"/>
    </row>
    <row r="460" spans="1:27" s="30" customFormat="1" ht="15" customHeight="1" x14ac:dyDescent="0.25">
      <c r="A460" s="75" t="s">
        <v>570</v>
      </c>
      <c r="B460" s="75" t="s">
        <v>154</v>
      </c>
      <c r="C460" s="65" t="s">
        <v>674</v>
      </c>
      <c r="D460" s="75" t="s">
        <v>144</v>
      </c>
      <c r="E460" s="136" t="s">
        <v>97</v>
      </c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8"/>
      <c r="U460" s="99">
        <f>SUM(U461:U468)</f>
        <v>9515421</v>
      </c>
      <c r="V460" s="99">
        <f t="shared" ref="V460:W460" si="175">SUM(V461:V468)</f>
        <v>833718</v>
      </c>
      <c r="W460" s="99">
        <f t="shared" si="175"/>
        <v>713458.67999999993</v>
      </c>
      <c r="X460" s="94">
        <f t="shared" si="172"/>
        <v>85.575539930767945</v>
      </c>
      <c r="Y460" s="99">
        <f>SUM(Y461:Y468)</f>
        <v>0</v>
      </c>
      <c r="Z460" s="81"/>
      <c r="AA460" s="52"/>
    </row>
    <row r="461" spans="1:27" s="30" customFormat="1" ht="15" customHeight="1" x14ac:dyDescent="0.25">
      <c r="A461" s="75" t="s">
        <v>570</v>
      </c>
      <c r="B461" s="75" t="s">
        <v>154</v>
      </c>
      <c r="C461" s="65" t="s">
        <v>674</v>
      </c>
      <c r="D461" s="75" t="s">
        <v>271</v>
      </c>
      <c r="E461" s="136" t="s">
        <v>98</v>
      </c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8"/>
      <c r="U461" s="95">
        <v>5191836</v>
      </c>
      <c r="V461" s="95">
        <v>446061</v>
      </c>
      <c r="W461" s="95">
        <v>415189.35</v>
      </c>
      <c r="X461" s="94">
        <f t="shared" si="172"/>
        <v>93.079051968228555</v>
      </c>
      <c r="Y461" s="95"/>
      <c r="Z461" s="81"/>
      <c r="AA461" s="52"/>
    </row>
    <row r="462" spans="1:27" s="30" customFormat="1" ht="31.5" customHeight="1" x14ac:dyDescent="0.25">
      <c r="A462" s="75" t="s">
        <v>570</v>
      </c>
      <c r="B462" s="75" t="s">
        <v>154</v>
      </c>
      <c r="C462" s="65" t="s">
        <v>674</v>
      </c>
      <c r="D462" s="75" t="s">
        <v>273</v>
      </c>
      <c r="E462" s="136" t="s">
        <v>100</v>
      </c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8"/>
      <c r="U462" s="95">
        <v>1567934</v>
      </c>
      <c r="V462" s="95">
        <v>143959</v>
      </c>
      <c r="W462" s="95">
        <v>54571.89</v>
      </c>
      <c r="X462" s="94">
        <f t="shared" si="172"/>
        <v>37.907939065984067</v>
      </c>
      <c r="Y462" s="95"/>
      <c r="Z462" s="81"/>
      <c r="AA462" s="52"/>
    </row>
    <row r="463" spans="1:27" s="30" customFormat="1" ht="15" customHeight="1" x14ac:dyDescent="0.25">
      <c r="A463" s="75" t="s">
        <v>570</v>
      </c>
      <c r="B463" s="75" t="s">
        <v>154</v>
      </c>
      <c r="C463" s="65" t="s">
        <v>674</v>
      </c>
      <c r="D463" s="75" t="s">
        <v>159</v>
      </c>
      <c r="E463" s="136" t="s">
        <v>601</v>
      </c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8"/>
      <c r="U463" s="95">
        <v>2279799</v>
      </c>
      <c r="V463" s="95">
        <v>243698</v>
      </c>
      <c r="W463" s="95">
        <v>243697.44</v>
      </c>
      <c r="X463" s="94">
        <f t="shared" si="172"/>
        <v>99.999770207387826</v>
      </c>
      <c r="Y463" s="95"/>
      <c r="Z463" s="81"/>
      <c r="AA463" s="52"/>
    </row>
    <row r="464" spans="1:27" s="30" customFormat="1" ht="26.25" customHeight="1" x14ac:dyDescent="0.25">
      <c r="A464" s="46" t="s">
        <v>570</v>
      </c>
      <c r="B464" s="46" t="s">
        <v>154</v>
      </c>
      <c r="C464" s="65" t="s">
        <v>674</v>
      </c>
      <c r="D464" s="46" t="s">
        <v>605</v>
      </c>
      <c r="E464" s="113" t="s">
        <v>606</v>
      </c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2">
        <v>324852</v>
      </c>
      <c r="V464" s="112"/>
      <c r="W464" s="112"/>
      <c r="X464" s="94"/>
      <c r="Y464" s="112"/>
      <c r="Z464" s="81"/>
      <c r="AA464" s="52"/>
    </row>
    <row r="465" spans="1:27" s="30" customFormat="1" ht="26.25" customHeight="1" x14ac:dyDescent="0.25">
      <c r="A465" s="75" t="s">
        <v>687</v>
      </c>
      <c r="B465" s="75" t="s">
        <v>154</v>
      </c>
      <c r="C465" s="65" t="s">
        <v>674</v>
      </c>
      <c r="D465" s="75" t="s">
        <v>178</v>
      </c>
      <c r="E465" s="120" t="s">
        <v>547</v>
      </c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2"/>
      <c r="U465" s="95">
        <v>1000</v>
      </c>
      <c r="V465" s="95"/>
      <c r="W465" s="95"/>
      <c r="X465" s="94"/>
      <c r="Y465" s="95"/>
      <c r="Z465" s="81"/>
      <c r="AA465" s="52"/>
    </row>
    <row r="466" spans="1:27" s="30" customFormat="1" ht="15" customHeight="1" x14ac:dyDescent="0.25">
      <c r="A466" s="46" t="s">
        <v>570</v>
      </c>
      <c r="B466" s="46" t="s">
        <v>154</v>
      </c>
      <c r="C466" s="65" t="s">
        <v>674</v>
      </c>
      <c r="D466" s="46" t="s">
        <v>151</v>
      </c>
      <c r="E466" s="113" t="s">
        <v>7</v>
      </c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95">
        <v>130000</v>
      </c>
      <c r="V466" s="95"/>
      <c r="W466" s="95"/>
      <c r="X466" s="94"/>
      <c r="Y466" s="95"/>
      <c r="Z466" s="81"/>
      <c r="AA466" s="52"/>
    </row>
    <row r="467" spans="1:27" s="30" customFormat="1" ht="27.75" customHeight="1" x14ac:dyDescent="0.25">
      <c r="A467" s="46" t="s">
        <v>570</v>
      </c>
      <c r="B467" s="46" t="s">
        <v>154</v>
      </c>
      <c r="C467" s="65" t="s">
        <v>674</v>
      </c>
      <c r="D467" s="46" t="s">
        <v>152</v>
      </c>
      <c r="E467" s="113" t="s">
        <v>8</v>
      </c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95">
        <v>1000</v>
      </c>
      <c r="V467" s="95"/>
      <c r="W467" s="95"/>
      <c r="X467" s="94"/>
      <c r="Y467" s="95"/>
      <c r="Z467" s="81"/>
      <c r="AA467" s="52"/>
    </row>
    <row r="468" spans="1:27" s="30" customFormat="1" ht="27" customHeight="1" x14ac:dyDescent="0.25">
      <c r="A468" s="46" t="s">
        <v>570</v>
      </c>
      <c r="B468" s="46" t="s">
        <v>154</v>
      </c>
      <c r="C468" s="65" t="s">
        <v>674</v>
      </c>
      <c r="D468" s="46" t="s">
        <v>153</v>
      </c>
      <c r="E468" s="113" t="s">
        <v>9</v>
      </c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95">
        <v>19000</v>
      </c>
      <c r="V468" s="95"/>
      <c r="W468" s="95"/>
      <c r="X468" s="94"/>
      <c r="Y468" s="95"/>
      <c r="Z468" s="81"/>
      <c r="AA468" s="52"/>
    </row>
    <row r="469" spans="1:27" s="30" customFormat="1" ht="16.5" customHeight="1" x14ac:dyDescent="0.25">
      <c r="A469" s="46" t="s">
        <v>292</v>
      </c>
      <c r="B469" s="46" t="s">
        <v>142</v>
      </c>
      <c r="C469" s="65" t="s">
        <v>143</v>
      </c>
      <c r="D469" s="46" t="s">
        <v>144</v>
      </c>
      <c r="E469" s="139" t="s">
        <v>114</v>
      </c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98">
        <f>U470+U477+U500</f>
        <v>3522957</v>
      </c>
      <c r="V469" s="98">
        <f>V470+V477+V500</f>
        <v>242057</v>
      </c>
      <c r="W469" s="98">
        <f t="shared" ref="W469" si="176">W470+W477+W500</f>
        <v>242056.36</v>
      </c>
      <c r="X469" s="94">
        <f t="shared" si="172"/>
        <v>99.999735599466234</v>
      </c>
      <c r="Y469" s="48">
        <f>Y470+Y477+Y500</f>
        <v>227560</v>
      </c>
      <c r="Z469" s="81">
        <f t="shared" ref="Z455:Z518" si="177">W469/Y469*100</f>
        <v>106.37034628229918</v>
      </c>
      <c r="AA469" s="52"/>
    </row>
    <row r="470" spans="1:27" s="30" customFormat="1" ht="16.5" customHeight="1" x14ac:dyDescent="0.25">
      <c r="A470" s="46" t="s">
        <v>292</v>
      </c>
      <c r="B470" s="46" t="s">
        <v>141</v>
      </c>
      <c r="C470" s="65" t="s">
        <v>143</v>
      </c>
      <c r="D470" s="46" t="s">
        <v>144</v>
      </c>
      <c r="E470" s="113" t="s">
        <v>115</v>
      </c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99">
        <f>U471</f>
        <v>3029577</v>
      </c>
      <c r="V470" s="99">
        <f t="shared" ref="V470:Y473" si="178">V471</f>
        <v>242057</v>
      </c>
      <c r="W470" s="99">
        <f t="shared" si="178"/>
        <v>242056.36</v>
      </c>
      <c r="X470" s="94">
        <f t="shared" si="172"/>
        <v>99.999735599466234</v>
      </c>
      <c r="Y470" s="50">
        <f>Y471</f>
        <v>227560</v>
      </c>
      <c r="Z470" s="81">
        <f t="shared" si="177"/>
        <v>106.37034628229918</v>
      </c>
      <c r="AA470" s="52"/>
    </row>
    <row r="471" spans="1:27" s="30" customFormat="1" ht="27.75" customHeight="1" x14ac:dyDescent="0.25">
      <c r="A471" s="46" t="s">
        <v>292</v>
      </c>
      <c r="B471" s="46" t="s">
        <v>141</v>
      </c>
      <c r="C471" s="65" t="s">
        <v>293</v>
      </c>
      <c r="D471" s="46" t="s">
        <v>144</v>
      </c>
      <c r="E471" s="114" t="s">
        <v>629</v>
      </c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99">
        <f>U472</f>
        <v>3029577</v>
      </c>
      <c r="V471" s="99">
        <f t="shared" si="178"/>
        <v>242057</v>
      </c>
      <c r="W471" s="99">
        <f t="shared" si="178"/>
        <v>242056.36</v>
      </c>
      <c r="X471" s="94">
        <f t="shared" si="172"/>
        <v>99.999735599466234</v>
      </c>
      <c r="Y471" s="50">
        <f t="shared" si="178"/>
        <v>227560</v>
      </c>
      <c r="Z471" s="81">
        <f t="shared" si="177"/>
        <v>106.37034628229918</v>
      </c>
      <c r="AA471" s="52"/>
    </row>
    <row r="472" spans="1:27" s="30" customFormat="1" ht="26.25" customHeight="1" x14ac:dyDescent="0.25">
      <c r="A472" s="46" t="s">
        <v>292</v>
      </c>
      <c r="B472" s="46" t="s">
        <v>141</v>
      </c>
      <c r="C472" s="65" t="s">
        <v>294</v>
      </c>
      <c r="D472" s="46" t="s">
        <v>144</v>
      </c>
      <c r="E472" s="139" t="s">
        <v>459</v>
      </c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98">
        <f>U473</f>
        <v>3029577</v>
      </c>
      <c r="V472" s="98">
        <f t="shared" si="178"/>
        <v>242057</v>
      </c>
      <c r="W472" s="98">
        <f t="shared" si="178"/>
        <v>242056.36</v>
      </c>
      <c r="X472" s="94">
        <f t="shared" si="172"/>
        <v>99.999735599466234</v>
      </c>
      <c r="Y472" s="48">
        <f t="shared" si="178"/>
        <v>227560</v>
      </c>
      <c r="Z472" s="81">
        <f t="shared" si="177"/>
        <v>106.37034628229918</v>
      </c>
      <c r="AA472" s="52"/>
    </row>
    <row r="473" spans="1:27" s="30" customFormat="1" ht="25.5" customHeight="1" x14ac:dyDescent="0.25">
      <c r="A473" s="46" t="s">
        <v>292</v>
      </c>
      <c r="B473" s="46" t="s">
        <v>141</v>
      </c>
      <c r="C473" s="65" t="s">
        <v>295</v>
      </c>
      <c r="D473" s="46" t="s">
        <v>144</v>
      </c>
      <c r="E473" s="113" t="s">
        <v>116</v>
      </c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99">
        <f>U474</f>
        <v>3029577</v>
      </c>
      <c r="V473" s="99">
        <f t="shared" si="178"/>
        <v>242057</v>
      </c>
      <c r="W473" s="99">
        <f t="shared" si="178"/>
        <v>242056.36</v>
      </c>
      <c r="X473" s="94">
        <f t="shared" si="172"/>
        <v>99.999735599466234</v>
      </c>
      <c r="Y473" s="50">
        <f t="shared" si="178"/>
        <v>227560</v>
      </c>
      <c r="Z473" s="81">
        <f t="shared" si="177"/>
        <v>106.37034628229918</v>
      </c>
      <c r="AA473" s="52"/>
    </row>
    <row r="474" spans="1:27" s="30" customFormat="1" ht="15.75" customHeight="1" x14ac:dyDescent="0.25">
      <c r="A474" s="46" t="s">
        <v>292</v>
      </c>
      <c r="B474" s="46" t="s">
        <v>141</v>
      </c>
      <c r="C474" s="65" t="s">
        <v>296</v>
      </c>
      <c r="D474" s="46" t="s">
        <v>144</v>
      </c>
      <c r="E474" s="113" t="s">
        <v>117</v>
      </c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99">
        <f>U476+U475</f>
        <v>3029577</v>
      </c>
      <c r="V474" s="99">
        <f t="shared" ref="V474" si="179">V476+V475</f>
        <v>242057</v>
      </c>
      <c r="W474" s="99">
        <f>W476+W475</f>
        <v>242056.36</v>
      </c>
      <c r="X474" s="94">
        <f t="shared" si="172"/>
        <v>99.999735599466234</v>
      </c>
      <c r="Y474" s="50">
        <f>Y475</f>
        <v>227560</v>
      </c>
      <c r="Z474" s="81">
        <f t="shared" si="177"/>
        <v>106.37034628229918</v>
      </c>
      <c r="AA474" s="52"/>
    </row>
    <row r="475" spans="1:27" s="30" customFormat="1" ht="15" customHeight="1" x14ac:dyDescent="0.25">
      <c r="A475" s="46" t="s">
        <v>292</v>
      </c>
      <c r="B475" s="46" t="s">
        <v>141</v>
      </c>
      <c r="C475" s="65" t="s">
        <v>296</v>
      </c>
      <c r="D475" s="46" t="s">
        <v>408</v>
      </c>
      <c r="E475" s="146" t="s">
        <v>409</v>
      </c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95">
        <v>3029577</v>
      </c>
      <c r="V475" s="95">
        <v>242057</v>
      </c>
      <c r="W475" s="95">
        <v>242056.36</v>
      </c>
      <c r="X475" s="94">
        <f t="shared" si="172"/>
        <v>99.999735599466234</v>
      </c>
      <c r="Y475" s="38">
        <v>227560</v>
      </c>
      <c r="Z475" s="81">
        <f t="shared" si="177"/>
        <v>106.37034628229918</v>
      </c>
      <c r="AA475" s="52"/>
    </row>
    <row r="476" spans="1:27" s="30" customFormat="1" ht="18" hidden="1" customHeight="1" x14ac:dyDescent="0.25">
      <c r="A476" s="46" t="s">
        <v>292</v>
      </c>
      <c r="B476" s="46" t="s">
        <v>141</v>
      </c>
      <c r="C476" s="65" t="s">
        <v>296</v>
      </c>
      <c r="D476" s="46" t="s">
        <v>297</v>
      </c>
      <c r="E476" s="113" t="s">
        <v>118</v>
      </c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95"/>
      <c r="V476" s="95"/>
      <c r="W476" s="95"/>
      <c r="X476" s="94" t="e">
        <f t="shared" si="172"/>
        <v>#DIV/0!</v>
      </c>
      <c r="Y476" s="38"/>
      <c r="Z476" s="81" t="e">
        <f t="shared" si="177"/>
        <v>#DIV/0!</v>
      </c>
      <c r="AA476" s="52"/>
    </row>
    <row r="477" spans="1:27" s="30" customFormat="1" ht="17.25" customHeight="1" x14ac:dyDescent="0.25">
      <c r="A477" s="46" t="s">
        <v>292</v>
      </c>
      <c r="B477" s="46" t="s">
        <v>150</v>
      </c>
      <c r="C477" s="65" t="s">
        <v>143</v>
      </c>
      <c r="D477" s="46" t="s">
        <v>144</v>
      </c>
      <c r="E477" s="113" t="s">
        <v>119</v>
      </c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99">
        <f>U478+U483+U491</f>
        <v>333420</v>
      </c>
      <c r="V477" s="99">
        <f t="shared" ref="V477:W477" si="180">V478+V483+V491</f>
        <v>0</v>
      </c>
      <c r="W477" s="99">
        <f t="shared" si="180"/>
        <v>0</v>
      </c>
      <c r="X477" s="94"/>
      <c r="Y477" s="50">
        <f>Y478+Y483+Y491</f>
        <v>0</v>
      </c>
      <c r="Z477" s="81"/>
      <c r="AA477" s="52"/>
    </row>
    <row r="478" spans="1:27" s="30" customFormat="1" ht="27" hidden="1" customHeight="1" x14ac:dyDescent="0.25">
      <c r="A478" s="46" t="s">
        <v>292</v>
      </c>
      <c r="B478" s="46" t="s">
        <v>150</v>
      </c>
      <c r="C478" s="65" t="s">
        <v>166</v>
      </c>
      <c r="D478" s="46" t="s">
        <v>144</v>
      </c>
      <c r="E478" s="114" t="s">
        <v>18</v>
      </c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99">
        <f>U479</f>
        <v>0</v>
      </c>
      <c r="V478" s="99">
        <f t="shared" ref="V478:Y481" si="181">V479</f>
        <v>0</v>
      </c>
      <c r="W478" s="99">
        <f t="shared" si="181"/>
        <v>0</v>
      </c>
      <c r="X478" s="94"/>
      <c r="Y478" s="50">
        <f t="shared" si="181"/>
        <v>0</v>
      </c>
      <c r="Z478" s="81"/>
      <c r="AA478" s="52"/>
    </row>
    <row r="479" spans="1:27" s="30" customFormat="1" ht="17.25" hidden="1" customHeight="1" x14ac:dyDescent="0.25">
      <c r="A479" s="46" t="s">
        <v>292</v>
      </c>
      <c r="B479" s="46" t="s">
        <v>150</v>
      </c>
      <c r="C479" s="65" t="s">
        <v>298</v>
      </c>
      <c r="D479" s="46" t="s">
        <v>144</v>
      </c>
      <c r="E479" s="139" t="s">
        <v>120</v>
      </c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98">
        <f>U480</f>
        <v>0</v>
      </c>
      <c r="V479" s="98">
        <f t="shared" si="181"/>
        <v>0</v>
      </c>
      <c r="W479" s="98">
        <f t="shared" si="181"/>
        <v>0</v>
      </c>
      <c r="X479" s="94"/>
      <c r="Y479" s="48">
        <f t="shared" si="181"/>
        <v>0</v>
      </c>
      <c r="Z479" s="81"/>
      <c r="AA479" s="52"/>
    </row>
    <row r="480" spans="1:27" s="30" customFormat="1" ht="17.25" hidden="1" customHeight="1" x14ac:dyDescent="0.25">
      <c r="A480" s="46" t="s">
        <v>292</v>
      </c>
      <c r="B480" s="46" t="s">
        <v>150</v>
      </c>
      <c r="C480" s="65" t="s">
        <v>299</v>
      </c>
      <c r="D480" s="46" t="s">
        <v>144</v>
      </c>
      <c r="E480" s="113" t="s">
        <v>121</v>
      </c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99">
        <f>U481</f>
        <v>0</v>
      </c>
      <c r="V480" s="99">
        <f t="shared" si="181"/>
        <v>0</v>
      </c>
      <c r="W480" s="99">
        <f t="shared" si="181"/>
        <v>0</v>
      </c>
      <c r="X480" s="94"/>
      <c r="Y480" s="50">
        <f t="shared" si="181"/>
        <v>0</v>
      </c>
      <c r="Z480" s="81"/>
      <c r="AA480" s="52"/>
    </row>
    <row r="481" spans="1:27" s="30" customFormat="1" ht="17.25" hidden="1" customHeight="1" x14ac:dyDescent="0.25">
      <c r="A481" s="46" t="s">
        <v>292</v>
      </c>
      <c r="B481" s="46" t="s">
        <v>150</v>
      </c>
      <c r="C481" s="65" t="s">
        <v>300</v>
      </c>
      <c r="D481" s="46" t="s">
        <v>144</v>
      </c>
      <c r="E481" s="113" t="s">
        <v>122</v>
      </c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99">
        <f>U482</f>
        <v>0</v>
      </c>
      <c r="V481" s="99">
        <f t="shared" si="181"/>
        <v>0</v>
      </c>
      <c r="W481" s="99">
        <f t="shared" si="181"/>
        <v>0</v>
      </c>
      <c r="X481" s="94"/>
      <c r="Y481" s="50">
        <f t="shared" si="181"/>
        <v>0</v>
      </c>
      <c r="Z481" s="81"/>
      <c r="AA481" s="52"/>
    </row>
    <row r="482" spans="1:27" s="30" customFormat="1" ht="17.25" hidden="1" customHeight="1" x14ac:dyDescent="0.25">
      <c r="A482" s="46" t="s">
        <v>292</v>
      </c>
      <c r="B482" s="46" t="s">
        <v>150</v>
      </c>
      <c r="C482" s="65" t="s">
        <v>300</v>
      </c>
      <c r="D482" s="46" t="s">
        <v>159</v>
      </c>
      <c r="E482" s="113" t="s">
        <v>13</v>
      </c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95"/>
      <c r="V482" s="95">
        <v>0</v>
      </c>
      <c r="W482" s="95">
        <v>0</v>
      </c>
      <c r="X482" s="94"/>
      <c r="Y482" s="38">
        <v>0</v>
      </c>
      <c r="Z482" s="81"/>
      <c r="AA482" s="52"/>
    </row>
    <row r="483" spans="1:27" s="30" customFormat="1" ht="27.75" hidden="1" customHeight="1" x14ac:dyDescent="0.25">
      <c r="A483" s="46" t="s">
        <v>292</v>
      </c>
      <c r="B483" s="46" t="s">
        <v>150</v>
      </c>
      <c r="C483" s="65" t="s">
        <v>197</v>
      </c>
      <c r="D483" s="46" t="s">
        <v>144</v>
      </c>
      <c r="E483" s="114" t="s">
        <v>43</v>
      </c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99">
        <f>U484</f>
        <v>0</v>
      </c>
      <c r="V483" s="99">
        <f t="shared" ref="V483:Y484" si="182">V484</f>
        <v>0</v>
      </c>
      <c r="W483" s="99">
        <f t="shared" si="182"/>
        <v>0</v>
      </c>
      <c r="X483" s="94"/>
      <c r="Y483" s="50">
        <f>Y484</f>
        <v>0</v>
      </c>
      <c r="Z483" s="81"/>
      <c r="AA483" s="52"/>
    </row>
    <row r="484" spans="1:27" s="30" customFormat="1" ht="17.25" hidden="1" customHeight="1" x14ac:dyDescent="0.25">
      <c r="A484" s="46" t="s">
        <v>292</v>
      </c>
      <c r="B484" s="46" t="s">
        <v>150</v>
      </c>
      <c r="C484" s="65" t="s">
        <v>301</v>
      </c>
      <c r="D484" s="46" t="s">
        <v>144</v>
      </c>
      <c r="E484" s="139" t="s">
        <v>123</v>
      </c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98">
        <f>U485</f>
        <v>0</v>
      </c>
      <c r="V484" s="98">
        <f t="shared" si="182"/>
        <v>0</v>
      </c>
      <c r="W484" s="98">
        <f t="shared" si="182"/>
        <v>0</v>
      </c>
      <c r="X484" s="94"/>
      <c r="Y484" s="48">
        <f t="shared" si="182"/>
        <v>0</v>
      </c>
      <c r="Z484" s="81"/>
      <c r="AA484" s="52"/>
    </row>
    <row r="485" spans="1:27" s="30" customFormat="1" ht="17.25" hidden="1" customHeight="1" x14ac:dyDescent="0.25">
      <c r="A485" s="46" t="s">
        <v>292</v>
      </c>
      <c r="B485" s="46" t="s">
        <v>150</v>
      </c>
      <c r="C485" s="65" t="s">
        <v>302</v>
      </c>
      <c r="D485" s="46" t="s">
        <v>144</v>
      </c>
      <c r="E485" s="113" t="s">
        <v>124</v>
      </c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99">
        <f>U488+U486</f>
        <v>0</v>
      </c>
      <c r="V485" s="99">
        <f t="shared" ref="V485:W485" si="183">V488+V486</f>
        <v>0</v>
      </c>
      <c r="W485" s="99">
        <f t="shared" si="183"/>
        <v>0</v>
      </c>
      <c r="X485" s="94"/>
      <c r="Y485" s="50">
        <f>Y488+Y486</f>
        <v>0</v>
      </c>
      <c r="Z485" s="81"/>
      <c r="AA485" s="52"/>
    </row>
    <row r="486" spans="1:27" s="30" customFormat="1" ht="17.25" hidden="1" customHeight="1" x14ac:dyDescent="0.25">
      <c r="A486" s="46" t="s">
        <v>292</v>
      </c>
      <c r="B486" s="46" t="s">
        <v>150</v>
      </c>
      <c r="C486" s="65" t="s">
        <v>412</v>
      </c>
      <c r="D486" s="46" t="s">
        <v>144</v>
      </c>
      <c r="E486" s="113" t="s">
        <v>413</v>
      </c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99">
        <f>U487</f>
        <v>0</v>
      </c>
      <c r="V486" s="99">
        <f t="shared" ref="V486:W486" si="184">V487</f>
        <v>0</v>
      </c>
      <c r="W486" s="99">
        <f t="shared" si="184"/>
        <v>0</v>
      </c>
      <c r="X486" s="94"/>
      <c r="Y486" s="50">
        <f>Y487</f>
        <v>0</v>
      </c>
      <c r="Z486" s="81"/>
      <c r="AA486" s="52"/>
    </row>
    <row r="487" spans="1:27" s="30" customFormat="1" ht="17.25" hidden="1" customHeight="1" x14ac:dyDescent="0.25">
      <c r="A487" s="46" t="s">
        <v>292</v>
      </c>
      <c r="B487" s="46" t="s">
        <v>150</v>
      </c>
      <c r="C487" s="65" t="s">
        <v>412</v>
      </c>
      <c r="D487" s="46" t="s">
        <v>159</v>
      </c>
      <c r="E487" s="113" t="s">
        <v>13</v>
      </c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95">
        <v>0</v>
      </c>
      <c r="V487" s="95">
        <v>0</v>
      </c>
      <c r="W487" s="95">
        <v>0</v>
      </c>
      <c r="X487" s="94"/>
      <c r="Y487" s="38">
        <v>0</v>
      </c>
      <c r="Z487" s="81"/>
      <c r="AA487" s="52"/>
    </row>
    <row r="488" spans="1:27" s="30" customFormat="1" ht="17.25" hidden="1" customHeight="1" x14ac:dyDescent="0.25">
      <c r="A488" s="46" t="s">
        <v>292</v>
      </c>
      <c r="B488" s="46" t="s">
        <v>150</v>
      </c>
      <c r="C488" s="65" t="s">
        <v>303</v>
      </c>
      <c r="D488" s="46" t="s">
        <v>144</v>
      </c>
      <c r="E488" s="113" t="s">
        <v>122</v>
      </c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99">
        <f>U490</f>
        <v>0</v>
      </c>
      <c r="V488" s="99">
        <f>V490</f>
        <v>0</v>
      </c>
      <c r="W488" s="99">
        <f>W490</f>
        <v>0</v>
      </c>
      <c r="X488" s="94"/>
      <c r="Y488" s="50">
        <f>Y490+Y489</f>
        <v>0</v>
      </c>
      <c r="Z488" s="81"/>
      <c r="AA488" s="52"/>
    </row>
    <row r="489" spans="1:27" s="30" customFormat="1" ht="17.25" hidden="1" customHeight="1" x14ac:dyDescent="0.25">
      <c r="A489" s="46" t="s">
        <v>292</v>
      </c>
      <c r="B489" s="46" t="s">
        <v>150</v>
      </c>
      <c r="C489" s="65" t="s">
        <v>303</v>
      </c>
      <c r="D489" s="46" t="s">
        <v>201</v>
      </c>
      <c r="E489" s="113" t="s">
        <v>46</v>
      </c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99"/>
      <c r="V489" s="99"/>
      <c r="W489" s="99"/>
      <c r="X489" s="94"/>
      <c r="Y489" s="38"/>
      <c r="Z489" s="81"/>
      <c r="AA489" s="52"/>
    </row>
    <row r="490" spans="1:27" s="30" customFormat="1" ht="17.25" hidden="1" customHeight="1" x14ac:dyDescent="0.25">
      <c r="A490" s="46" t="s">
        <v>292</v>
      </c>
      <c r="B490" s="46" t="s">
        <v>150</v>
      </c>
      <c r="C490" s="65" t="s">
        <v>303</v>
      </c>
      <c r="D490" s="46" t="s">
        <v>159</v>
      </c>
      <c r="E490" s="113" t="s">
        <v>13</v>
      </c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95">
        <v>0</v>
      </c>
      <c r="V490" s="95">
        <v>0</v>
      </c>
      <c r="W490" s="95">
        <v>0</v>
      </c>
      <c r="X490" s="94"/>
      <c r="Y490" s="38">
        <v>0</v>
      </c>
      <c r="Z490" s="81"/>
      <c r="AA490" s="52"/>
    </row>
    <row r="491" spans="1:27" s="30" customFormat="1" ht="26.25" customHeight="1" x14ac:dyDescent="0.25">
      <c r="A491" s="46" t="s">
        <v>292</v>
      </c>
      <c r="B491" s="46" t="s">
        <v>150</v>
      </c>
      <c r="C491" s="65" t="s">
        <v>293</v>
      </c>
      <c r="D491" s="46" t="s">
        <v>144</v>
      </c>
      <c r="E491" s="114" t="s">
        <v>629</v>
      </c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99">
        <f>U492</f>
        <v>333420</v>
      </c>
      <c r="V491" s="99">
        <f t="shared" ref="V491:Y492" si="185">V492</f>
        <v>0</v>
      </c>
      <c r="W491" s="99">
        <f t="shared" si="185"/>
        <v>0</v>
      </c>
      <c r="X491" s="94"/>
      <c r="Y491" s="50">
        <f t="shared" si="185"/>
        <v>0</v>
      </c>
      <c r="Z491" s="81"/>
      <c r="AA491" s="52"/>
    </row>
    <row r="492" spans="1:27" s="30" customFormat="1" ht="27" customHeight="1" x14ac:dyDescent="0.25">
      <c r="A492" s="46" t="s">
        <v>292</v>
      </c>
      <c r="B492" s="46" t="s">
        <v>150</v>
      </c>
      <c r="C492" s="65" t="s">
        <v>294</v>
      </c>
      <c r="D492" s="46" t="s">
        <v>144</v>
      </c>
      <c r="E492" s="139" t="s">
        <v>460</v>
      </c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98">
        <f>U493</f>
        <v>333420</v>
      </c>
      <c r="V492" s="98">
        <f t="shared" si="185"/>
        <v>0</v>
      </c>
      <c r="W492" s="98">
        <f t="shared" si="185"/>
        <v>0</v>
      </c>
      <c r="X492" s="94"/>
      <c r="Y492" s="48">
        <f t="shared" si="185"/>
        <v>0</v>
      </c>
      <c r="Z492" s="81"/>
      <c r="AA492" s="52"/>
    </row>
    <row r="493" spans="1:27" s="30" customFormat="1" ht="18" customHeight="1" x14ac:dyDescent="0.25">
      <c r="A493" s="46" t="s">
        <v>292</v>
      </c>
      <c r="B493" s="46" t="s">
        <v>150</v>
      </c>
      <c r="C493" s="65" t="s">
        <v>304</v>
      </c>
      <c r="D493" s="46" t="s">
        <v>144</v>
      </c>
      <c r="E493" s="113" t="s">
        <v>125</v>
      </c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99">
        <f>U494+U498+U496</f>
        <v>333420</v>
      </c>
      <c r="V493" s="99">
        <f t="shared" ref="V493:W493" si="186">V494+V498+V496</f>
        <v>0</v>
      </c>
      <c r="W493" s="99">
        <f t="shared" si="186"/>
        <v>0</v>
      </c>
      <c r="X493" s="94"/>
      <c r="Y493" s="50">
        <f t="shared" ref="Y493" si="187">Y494+Y498</f>
        <v>0</v>
      </c>
      <c r="Z493" s="81"/>
      <c r="AA493" s="52"/>
    </row>
    <row r="494" spans="1:27" s="30" customFormat="1" ht="15" customHeight="1" x14ac:dyDescent="0.25">
      <c r="A494" s="46" t="s">
        <v>292</v>
      </c>
      <c r="B494" s="46" t="s">
        <v>150</v>
      </c>
      <c r="C494" s="65" t="s">
        <v>305</v>
      </c>
      <c r="D494" s="46" t="s">
        <v>144</v>
      </c>
      <c r="E494" s="113" t="s">
        <v>126</v>
      </c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99">
        <f>U495</f>
        <v>200000</v>
      </c>
      <c r="V494" s="99">
        <f t="shared" ref="V494:Y494" si="188">V495</f>
        <v>0</v>
      </c>
      <c r="W494" s="99">
        <f t="shared" si="188"/>
        <v>0</v>
      </c>
      <c r="X494" s="94"/>
      <c r="Y494" s="50">
        <f t="shared" si="188"/>
        <v>0</v>
      </c>
      <c r="Z494" s="81"/>
      <c r="AA494" s="52"/>
    </row>
    <row r="495" spans="1:27" s="30" customFormat="1" ht="27.75" customHeight="1" x14ac:dyDescent="0.25">
      <c r="A495" s="46" t="s">
        <v>292</v>
      </c>
      <c r="B495" s="46" t="s">
        <v>150</v>
      </c>
      <c r="C495" s="65" t="s">
        <v>305</v>
      </c>
      <c r="D495" s="46" t="s">
        <v>306</v>
      </c>
      <c r="E495" s="113" t="s">
        <v>127</v>
      </c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95">
        <v>200000</v>
      </c>
      <c r="V495" s="95"/>
      <c r="W495" s="95"/>
      <c r="X495" s="94"/>
      <c r="Y495" s="38"/>
      <c r="Z495" s="81"/>
      <c r="AA495" s="52"/>
    </row>
    <row r="496" spans="1:27" s="30" customFormat="1" ht="15" hidden="1" customHeight="1" x14ac:dyDescent="0.25">
      <c r="A496" s="46" t="s">
        <v>292</v>
      </c>
      <c r="B496" s="46" t="s">
        <v>150</v>
      </c>
      <c r="C496" s="65" t="s">
        <v>602</v>
      </c>
      <c r="D496" s="46" t="s">
        <v>144</v>
      </c>
      <c r="E496" s="113" t="s">
        <v>133</v>
      </c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99">
        <f>U497</f>
        <v>0</v>
      </c>
      <c r="V496" s="99">
        <f t="shared" ref="V496:W496" si="189">V497</f>
        <v>0</v>
      </c>
      <c r="W496" s="99">
        <f t="shared" si="189"/>
        <v>0</v>
      </c>
      <c r="X496" s="94"/>
      <c r="Y496" s="50"/>
      <c r="Z496" s="81"/>
      <c r="AA496" s="52"/>
    </row>
    <row r="497" spans="1:27" s="30" customFormat="1" ht="22.5" hidden="1" customHeight="1" x14ac:dyDescent="0.25">
      <c r="A497" s="46" t="s">
        <v>292</v>
      </c>
      <c r="B497" s="46" t="s">
        <v>150</v>
      </c>
      <c r="C497" s="65" t="s">
        <v>602</v>
      </c>
      <c r="D497" s="46" t="s">
        <v>603</v>
      </c>
      <c r="E497" s="113" t="s">
        <v>604</v>
      </c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95"/>
      <c r="V497" s="95"/>
      <c r="W497" s="95"/>
      <c r="X497" s="94"/>
      <c r="Y497" s="38"/>
      <c r="Z497" s="81"/>
      <c r="AA497" s="52"/>
    </row>
    <row r="498" spans="1:27" s="30" customFormat="1" ht="25.5" customHeight="1" x14ac:dyDescent="0.25">
      <c r="A498" s="46" t="s">
        <v>292</v>
      </c>
      <c r="B498" s="46" t="s">
        <v>150</v>
      </c>
      <c r="C498" s="65" t="s">
        <v>307</v>
      </c>
      <c r="D498" s="46" t="s">
        <v>144</v>
      </c>
      <c r="E498" s="113" t="s">
        <v>128</v>
      </c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99">
        <f>U499</f>
        <v>133420</v>
      </c>
      <c r="V498" s="100">
        <f t="shared" ref="V498:Y498" si="190">V499</f>
        <v>0</v>
      </c>
      <c r="W498" s="100">
        <f t="shared" si="190"/>
        <v>0</v>
      </c>
      <c r="X498" s="94"/>
      <c r="Y498" s="50">
        <f t="shared" si="190"/>
        <v>0</v>
      </c>
      <c r="Z498" s="81"/>
      <c r="AA498" s="52"/>
    </row>
    <row r="499" spans="1:27" s="30" customFormat="1" ht="17.25" customHeight="1" x14ac:dyDescent="0.25">
      <c r="A499" s="46" t="s">
        <v>292</v>
      </c>
      <c r="B499" s="46" t="s">
        <v>150</v>
      </c>
      <c r="C499" s="65" t="s">
        <v>307</v>
      </c>
      <c r="D499" s="46" t="s">
        <v>297</v>
      </c>
      <c r="E499" s="113" t="s">
        <v>118</v>
      </c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95">
        <v>133420</v>
      </c>
      <c r="V499" s="101"/>
      <c r="W499" s="101"/>
      <c r="X499" s="94"/>
      <c r="Y499" s="38"/>
      <c r="Z499" s="81"/>
      <c r="AA499" s="52"/>
    </row>
    <row r="500" spans="1:27" s="30" customFormat="1" ht="15" customHeight="1" x14ac:dyDescent="0.25">
      <c r="A500" s="46" t="s">
        <v>292</v>
      </c>
      <c r="B500" s="46" t="s">
        <v>274</v>
      </c>
      <c r="C500" s="65" t="s">
        <v>143</v>
      </c>
      <c r="D500" s="46" t="s">
        <v>144</v>
      </c>
      <c r="E500" s="113" t="s">
        <v>129</v>
      </c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99">
        <f>U501</f>
        <v>159960</v>
      </c>
      <c r="V500" s="100">
        <f t="shared" ref="V500" si="191">V501</f>
        <v>0</v>
      </c>
      <c r="W500" s="100">
        <f>W501</f>
        <v>0</v>
      </c>
      <c r="X500" s="94"/>
      <c r="Y500" s="50">
        <f>Y501</f>
        <v>0</v>
      </c>
      <c r="Z500" s="81"/>
      <c r="AA500" s="52"/>
    </row>
    <row r="501" spans="1:27" s="30" customFormat="1" ht="27" customHeight="1" x14ac:dyDescent="0.25">
      <c r="A501" s="46" t="s">
        <v>292</v>
      </c>
      <c r="B501" s="46" t="s">
        <v>274</v>
      </c>
      <c r="C501" s="65" t="s">
        <v>293</v>
      </c>
      <c r="D501" s="46" t="s">
        <v>144</v>
      </c>
      <c r="E501" s="114" t="s">
        <v>629</v>
      </c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99">
        <f>U502+U507</f>
        <v>159960</v>
      </c>
      <c r="V501" s="100">
        <f>V502+V507</f>
        <v>0</v>
      </c>
      <c r="W501" s="100">
        <f>W502+W507</f>
        <v>0</v>
      </c>
      <c r="X501" s="94"/>
      <c r="Y501" s="50">
        <f>Y502+Y507</f>
        <v>0</v>
      </c>
      <c r="Z501" s="81"/>
      <c r="AA501" s="52"/>
    </row>
    <row r="502" spans="1:27" s="30" customFormat="1" ht="26.25" customHeight="1" x14ac:dyDescent="0.25">
      <c r="A502" s="46" t="s">
        <v>292</v>
      </c>
      <c r="B502" s="46" t="s">
        <v>274</v>
      </c>
      <c r="C502" s="65" t="s">
        <v>294</v>
      </c>
      <c r="D502" s="46" t="s">
        <v>144</v>
      </c>
      <c r="E502" s="139" t="s">
        <v>460</v>
      </c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98">
        <f>U503</f>
        <v>80000</v>
      </c>
      <c r="V502" s="102">
        <f t="shared" ref="V502:Y504" si="192">V503</f>
        <v>0</v>
      </c>
      <c r="W502" s="102">
        <f t="shared" si="192"/>
        <v>0</v>
      </c>
      <c r="X502" s="94"/>
      <c r="Y502" s="48">
        <f t="shared" si="192"/>
        <v>0</v>
      </c>
      <c r="Z502" s="81"/>
      <c r="AA502" s="52"/>
    </row>
    <row r="503" spans="1:27" s="30" customFormat="1" ht="15" customHeight="1" x14ac:dyDescent="0.25">
      <c r="A503" s="46" t="s">
        <v>292</v>
      </c>
      <c r="B503" s="46" t="s">
        <v>274</v>
      </c>
      <c r="C503" s="65" t="s">
        <v>308</v>
      </c>
      <c r="D503" s="46" t="s">
        <v>144</v>
      </c>
      <c r="E503" s="113" t="s">
        <v>130</v>
      </c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99">
        <f>U504</f>
        <v>80000</v>
      </c>
      <c r="V503" s="100">
        <f t="shared" si="192"/>
        <v>0</v>
      </c>
      <c r="W503" s="100">
        <f t="shared" si="192"/>
        <v>0</v>
      </c>
      <c r="X503" s="94"/>
      <c r="Y503" s="50">
        <f t="shared" si="192"/>
        <v>0</v>
      </c>
      <c r="Z503" s="81"/>
      <c r="AA503" s="52"/>
    </row>
    <row r="504" spans="1:27" s="30" customFormat="1" ht="15" customHeight="1" x14ac:dyDescent="0.25">
      <c r="A504" s="46" t="s">
        <v>292</v>
      </c>
      <c r="B504" s="46" t="s">
        <v>274</v>
      </c>
      <c r="C504" s="65" t="s">
        <v>309</v>
      </c>
      <c r="D504" s="46" t="s">
        <v>144</v>
      </c>
      <c r="E504" s="113" t="s">
        <v>131</v>
      </c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99">
        <f>U505</f>
        <v>80000</v>
      </c>
      <c r="V504" s="100">
        <f t="shared" si="192"/>
        <v>0</v>
      </c>
      <c r="W504" s="100">
        <f t="shared" si="192"/>
        <v>0</v>
      </c>
      <c r="X504" s="94"/>
      <c r="Y504" s="50">
        <f>Y505+Y506</f>
        <v>0</v>
      </c>
      <c r="Z504" s="81"/>
      <c r="AA504" s="52"/>
    </row>
    <row r="505" spans="1:27" s="30" customFormat="1" ht="52.5" customHeight="1" x14ac:dyDescent="0.25">
      <c r="A505" s="46" t="s">
        <v>292</v>
      </c>
      <c r="B505" s="46" t="s">
        <v>274</v>
      </c>
      <c r="C505" s="65" t="s">
        <v>309</v>
      </c>
      <c r="D505" s="46" t="s">
        <v>534</v>
      </c>
      <c r="E505" s="113" t="s">
        <v>536</v>
      </c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95">
        <v>80000</v>
      </c>
      <c r="V505" s="101"/>
      <c r="W505" s="101"/>
      <c r="X505" s="94"/>
      <c r="Y505" s="38"/>
      <c r="Z505" s="81"/>
      <c r="AA505" s="52"/>
    </row>
    <row r="506" spans="1:27" s="30" customFormat="1" ht="26.25" hidden="1" customHeight="1" x14ac:dyDescent="0.25">
      <c r="A506" s="46" t="s">
        <v>292</v>
      </c>
      <c r="B506" s="46" t="s">
        <v>274</v>
      </c>
      <c r="C506" s="65" t="s">
        <v>309</v>
      </c>
      <c r="D506" s="46" t="s">
        <v>548</v>
      </c>
      <c r="E506" s="113" t="s">
        <v>549</v>
      </c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95"/>
      <c r="V506" s="101">
        <v>0</v>
      </c>
      <c r="W506" s="101">
        <v>0</v>
      </c>
      <c r="X506" s="94" t="e">
        <f t="shared" si="172"/>
        <v>#DIV/0!</v>
      </c>
      <c r="Y506" s="38"/>
      <c r="Z506" s="81"/>
      <c r="AA506" s="52"/>
    </row>
    <row r="507" spans="1:27" s="30" customFormat="1" ht="26.25" customHeight="1" x14ac:dyDescent="0.25">
      <c r="A507" s="46" t="s">
        <v>292</v>
      </c>
      <c r="B507" s="46" t="s">
        <v>274</v>
      </c>
      <c r="C507" s="65" t="s">
        <v>310</v>
      </c>
      <c r="D507" s="46" t="s">
        <v>144</v>
      </c>
      <c r="E507" s="139" t="s">
        <v>636</v>
      </c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98">
        <f t="shared" ref="U507:Y509" si="193">U508</f>
        <v>79960</v>
      </c>
      <c r="V507" s="102">
        <f t="shared" si="193"/>
        <v>0</v>
      </c>
      <c r="W507" s="102">
        <f t="shared" si="193"/>
        <v>0</v>
      </c>
      <c r="X507" s="94"/>
      <c r="Y507" s="48">
        <f t="shared" si="193"/>
        <v>0</v>
      </c>
      <c r="Z507" s="81"/>
      <c r="AA507" s="52"/>
    </row>
    <row r="508" spans="1:27" s="30" customFormat="1" ht="15" customHeight="1" x14ac:dyDescent="0.25">
      <c r="A508" s="46" t="s">
        <v>292</v>
      </c>
      <c r="B508" s="46" t="s">
        <v>274</v>
      </c>
      <c r="C508" s="65" t="s">
        <v>311</v>
      </c>
      <c r="D508" s="46" t="s">
        <v>144</v>
      </c>
      <c r="E508" s="113" t="s">
        <v>132</v>
      </c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99">
        <f t="shared" si="193"/>
        <v>79960</v>
      </c>
      <c r="V508" s="100">
        <f t="shared" si="193"/>
        <v>0</v>
      </c>
      <c r="W508" s="100">
        <f t="shared" si="193"/>
        <v>0</v>
      </c>
      <c r="X508" s="94"/>
      <c r="Y508" s="50">
        <f t="shared" si="193"/>
        <v>0</v>
      </c>
      <c r="Z508" s="81"/>
      <c r="AA508" s="52"/>
    </row>
    <row r="509" spans="1:27" s="30" customFormat="1" ht="15" customHeight="1" x14ac:dyDescent="0.25">
      <c r="A509" s="46" t="s">
        <v>292</v>
      </c>
      <c r="B509" s="46" t="s">
        <v>274</v>
      </c>
      <c r="C509" s="65" t="s">
        <v>312</v>
      </c>
      <c r="D509" s="46" t="s">
        <v>144</v>
      </c>
      <c r="E509" s="113" t="s">
        <v>133</v>
      </c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99">
        <f t="shared" si="193"/>
        <v>79960</v>
      </c>
      <c r="V509" s="100">
        <f t="shared" si="193"/>
        <v>0</v>
      </c>
      <c r="W509" s="100">
        <f t="shared" si="193"/>
        <v>0</v>
      </c>
      <c r="X509" s="94"/>
      <c r="Y509" s="50">
        <f t="shared" si="193"/>
        <v>0</v>
      </c>
      <c r="Z509" s="81"/>
      <c r="AA509" s="52"/>
    </row>
    <row r="510" spans="1:27" s="30" customFormat="1" ht="15" customHeight="1" x14ac:dyDescent="0.25">
      <c r="A510" s="46" t="s">
        <v>292</v>
      </c>
      <c r="B510" s="46" t="s">
        <v>274</v>
      </c>
      <c r="C510" s="65" t="s">
        <v>312</v>
      </c>
      <c r="D510" s="46" t="s">
        <v>159</v>
      </c>
      <c r="E510" s="113" t="s">
        <v>13</v>
      </c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95">
        <v>79960</v>
      </c>
      <c r="V510" s="101"/>
      <c r="W510" s="101"/>
      <c r="X510" s="94"/>
      <c r="Y510" s="38"/>
      <c r="Z510" s="81"/>
      <c r="AA510" s="52"/>
    </row>
    <row r="511" spans="1:27" s="30" customFormat="1" ht="14.25" customHeight="1" x14ac:dyDescent="0.25">
      <c r="A511" s="46" t="s">
        <v>160</v>
      </c>
      <c r="B511" s="46" t="s">
        <v>142</v>
      </c>
      <c r="C511" s="65" t="s">
        <v>143</v>
      </c>
      <c r="D511" s="46" t="s">
        <v>144</v>
      </c>
      <c r="E511" s="139" t="s">
        <v>134</v>
      </c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98">
        <f>U512</f>
        <v>2108862</v>
      </c>
      <c r="V511" s="98">
        <f>V512</f>
        <v>0</v>
      </c>
      <c r="W511" s="98">
        <f t="shared" ref="V511:Y512" si="194">W512</f>
        <v>0</v>
      </c>
      <c r="X511" s="94"/>
      <c r="Y511" s="48">
        <f t="shared" si="194"/>
        <v>0</v>
      </c>
      <c r="Z511" s="81"/>
      <c r="AA511" s="52"/>
    </row>
    <row r="512" spans="1:27" s="30" customFormat="1" ht="16.5" customHeight="1" x14ac:dyDescent="0.25">
      <c r="A512" s="46" t="s">
        <v>160</v>
      </c>
      <c r="B512" s="46" t="s">
        <v>141</v>
      </c>
      <c r="C512" s="65" t="s">
        <v>143</v>
      </c>
      <c r="D512" s="46" t="s">
        <v>144</v>
      </c>
      <c r="E512" s="113" t="s">
        <v>135</v>
      </c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99">
        <f>U513</f>
        <v>2108862</v>
      </c>
      <c r="V512" s="99">
        <f t="shared" si="194"/>
        <v>0</v>
      </c>
      <c r="W512" s="99">
        <f t="shared" si="194"/>
        <v>0</v>
      </c>
      <c r="X512" s="94"/>
      <c r="Y512" s="50">
        <f t="shared" si="194"/>
        <v>0</v>
      </c>
      <c r="Z512" s="81"/>
      <c r="AA512" s="52"/>
    </row>
    <row r="513" spans="1:27" s="30" customFormat="1" ht="15.75" customHeight="1" x14ac:dyDescent="0.25">
      <c r="A513" s="46" t="s">
        <v>160</v>
      </c>
      <c r="B513" s="46" t="s">
        <v>141</v>
      </c>
      <c r="C513" s="65" t="s">
        <v>285</v>
      </c>
      <c r="D513" s="46" t="s">
        <v>144</v>
      </c>
      <c r="E513" s="114" t="s">
        <v>637</v>
      </c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99">
        <f>U514+U528</f>
        <v>2108862</v>
      </c>
      <c r="V513" s="99">
        <f>V514+V528</f>
        <v>0</v>
      </c>
      <c r="W513" s="99">
        <f>W514+W528</f>
        <v>0</v>
      </c>
      <c r="X513" s="94"/>
      <c r="Y513" s="50">
        <f>Y514+Y528</f>
        <v>0</v>
      </c>
      <c r="Z513" s="81"/>
      <c r="AA513" s="52"/>
    </row>
    <row r="514" spans="1:27" s="31" customFormat="1" ht="15" customHeight="1" x14ac:dyDescent="0.25">
      <c r="A514" s="46" t="s">
        <v>160</v>
      </c>
      <c r="B514" s="46" t="s">
        <v>141</v>
      </c>
      <c r="C514" s="65" t="s">
        <v>313</v>
      </c>
      <c r="D514" s="46" t="s">
        <v>144</v>
      </c>
      <c r="E514" s="139" t="s">
        <v>136</v>
      </c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98">
        <f>U515</f>
        <v>507402</v>
      </c>
      <c r="V514" s="98">
        <f>V515</f>
        <v>0</v>
      </c>
      <c r="W514" s="98">
        <f>W515</f>
        <v>0</v>
      </c>
      <c r="X514" s="94"/>
      <c r="Y514" s="48">
        <f>Y515</f>
        <v>0</v>
      </c>
      <c r="Z514" s="81"/>
      <c r="AA514" s="62"/>
    </row>
    <row r="515" spans="1:27" s="30" customFormat="1" ht="14.25" customHeight="1" x14ac:dyDescent="0.25">
      <c r="A515" s="46" t="s">
        <v>160</v>
      </c>
      <c r="B515" s="46" t="s">
        <v>141</v>
      </c>
      <c r="C515" s="65" t="s">
        <v>314</v>
      </c>
      <c r="D515" s="46" t="s">
        <v>144</v>
      </c>
      <c r="E515" s="113" t="s">
        <v>137</v>
      </c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99">
        <f>U516+U521+U525+U523+U519</f>
        <v>507402</v>
      </c>
      <c r="V515" s="99">
        <f t="shared" ref="V515:W515" si="195">V516+V521+V525+V523+V519</f>
        <v>0</v>
      </c>
      <c r="W515" s="99">
        <f t="shared" si="195"/>
        <v>0</v>
      </c>
      <c r="X515" s="94"/>
      <c r="Y515" s="50">
        <f>Y516+Y525+Y523+Y521</f>
        <v>0</v>
      </c>
      <c r="Z515" s="81"/>
      <c r="AA515" s="52"/>
    </row>
    <row r="516" spans="1:27" s="30" customFormat="1" ht="15" hidden="1" customHeight="1" x14ac:dyDescent="0.25">
      <c r="A516" s="46" t="s">
        <v>160</v>
      </c>
      <c r="B516" s="46" t="s">
        <v>463</v>
      </c>
      <c r="C516" s="65" t="s">
        <v>464</v>
      </c>
      <c r="D516" s="46" t="s">
        <v>144</v>
      </c>
      <c r="E516" s="113" t="s">
        <v>461</v>
      </c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99">
        <f>U517+U518</f>
        <v>0</v>
      </c>
      <c r="V516" s="100">
        <f t="shared" ref="V516" si="196">V517+V518</f>
        <v>0</v>
      </c>
      <c r="W516" s="100">
        <f>W517+W518</f>
        <v>0</v>
      </c>
      <c r="X516" s="94"/>
      <c r="Y516" s="48">
        <f>Y517+Y518</f>
        <v>0</v>
      </c>
      <c r="Z516" s="81"/>
      <c r="AA516" s="52"/>
    </row>
    <row r="517" spans="1:27" s="30" customFormat="1" ht="26.25" hidden="1" customHeight="1" x14ac:dyDescent="0.25">
      <c r="A517" s="46" t="s">
        <v>160</v>
      </c>
      <c r="B517" s="46" t="s">
        <v>141</v>
      </c>
      <c r="C517" s="65" t="s">
        <v>464</v>
      </c>
      <c r="D517" s="46" t="s">
        <v>201</v>
      </c>
      <c r="E517" s="113" t="s">
        <v>46</v>
      </c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95"/>
      <c r="V517" s="101">
        <v>0</v>
      </c>
      <c r="W517" s="101">
        <v>0</v>
      </c>
      <c r="X517" s="94"/>
      <c r="Y517" s="48">
        <v>0</v>
      </c>
      <c r="Z517" s="81"/>
      <c r="AA517" s="52"/>
    </row>
    <row r="518" spans="1:27" s="30" customFormat="1" ht="18.75" hidden="1" customHeight="1" x14ac:dyDescent="0.25">
      <c r="A518" s="46" t="s">
        <v>160</v>
      </c>
      <c r="B518" s="46" t="s">
        <v>141</v>
      </c>
      <c r="C518" s="65" t="s">
        <v>464</v>
      </c>
      <c r="D518" s="46" t="s">
        <v>159</v>
      </c>
      <c r="E518" s="113" t="s">
        <v>13</v>
      </c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95"/>
      <c r="V518" s="111"/>
      <c r="W518" s="111"/>
      <c r="X518" s="94"/>
      <c r="Y518" s="38"/>
      <c r="Z518" s="81"/>
      <c r="AA518" s="52"/>
    </row>
    <row r="519" spans="1:27" s="30" customFormat="1" ht="18.75" hidden="1" customHeight="1" x14ac:dyDescent="0.25">
      <c r="A519" s="75" t="s">
        <v>160</v>
      </c>
      <c r="B519" s="75" t="s">
        <v>141</v>
      </c>
      <c r="C519" s="75" t="s">
        <v>643</v>
      </c>
      <c r="D519" s="46" t="s">
        <v>144</v>
      </c>
      <c r="E519" s="113" t="s">
        <v>89</v>
      </c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99">
        <f>U520</f>
        <v>0</v>
      </c>
      <c r="V519" s="99">
        <f t="shared" ref="V519:W519" si="197">V520</f>
        <v>0</v>
      </c>
      <c r="W519" s="103">
        <f t="shared" si="197"/>
        <v>0</v>
      </c>
      <c r="X519" s="94"/>
      <c r="Y519" s="38"/>
      <c r="Z519" s="81"/>
      <c r="AA519" s="52">
        <v>1120174020</v>
      </c>
    </row>
    <row r="520" spans="1:27" s="30" customFormat="1" ht="18.75" hidden="1" customHeight="1" x14ac:dyDescent="0.25">
      <c r="A520" s="75" t="s">
        <v>160</v>
      </c>
      <c r="B520" s="75" t="s">
        <v>141</v>
      </c>
      <c r="C520" s="75" t="s">
        <v>643</v>
      </c>
      <c r="D520" s="46" t="s">
        <v>159</v>
      </c>
      <c r="E520" s="113" t="s">
        <v>601</v>
      </c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95"/>
      <c r="V520" s="111"/>
      <c r="W520" s="111"/>
      <c r="X520" s="94"/>
      <c r="Y520" s="38"/>
      <c r="Z520" s="81"/>
      <c r="AA520" s="52"/>
    </row>
    <row r="521" spans="1:27" s="30" customFormat="1" ht="15" hidden="1" customHeight="1" x14ac:dyDescent="0.25">
      <c r="A521" s="46" t="s">
        <v>160</v>
      </c>
      <c r="B521" s="46" t="s">
        <v>463</v>
      </c>
      <c r="C521" s="65" t="s">
        <v>573</v>
      </c>
      <c r="D521" s="46" t="s">
        <v>144</v>
      </c>
      <c r="E521" s="113" t="s">
        <v>461</v>
      </c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00">
        <f>U522</f>
        <v>0</v>
      </c>
      <c r="V521" s="100">
        <f t="shared" ref="V521:W521" si="198">V522</f>
        <v>0</v>
      </c>
      <c r="W521" s="100">
        <f t="shared" si="198"/>
        <v>0</v>
      </c>
      <c r="X521" s="94"/>
      <c r="Y521" s="48">
        <f>Y522</f>
        <v>0</v>
      </c>
      <c r="Z521" s="81"/>
      <c r="AA521" s="52"/>
    </row>
    <row r="522" spans="1:27" s="30" customFormat="1" ht="25.5" hidden="1" customHeight="1" x14ac:dyDescent="0.25">
      <c r="A522" s="46" t="s">
        <v>160</v>
      </c>
      <c r="B522" s="46" t="s">
        <v>141</v>
      </c>
      <c r="C522" s="65" t="s">
        <v>573</v>
      </c>
      <c r="D522" s="46" t="s">
        <v>201</v>
      </c>
      <c r="E522" s="113" t="s">
        <v>46</v>
      </c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95"/>
      <c r="V522" s="111"/>
      <c r="W522" s="111"/>
      <c r="X522" s="94"/>
      <c r="Y522" s="38"/>
      <c r="Z522" s="81"/>
      <c r="AA522" s="52"/>
    </row>
    <row r="523" spans="1:27" s="30" customFormat="1" ht="14.25" customHeight="1" x14ac:dyDescent="0.25">
      <c r="A523" s="46" t="s">
        <v>160</v>
      </c>
      <c r="B523" s="46" t="s">
        <v>141</v>
      </c>
      <c r="C523" s="65" t="s">
        <v>414</v>
      </c>
      <c r="D523" s="46" t="s">
        <v>144</v>
      </c>
      <c r="E523" s="113" t="s">
        <v>20</v>
      </c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99">
        <f>U524</f>
        <v>25293</v>
      </c>
      <c r="V523" s="100">
        <f t="shared" ref="V523:W523" si="199">V524</f>
        <v>0</v>
      </c>
      <c r="W523" s="100">
        <f t="shared" si="199"/>
        <v>0</v>
      </c>
      <c r="X523" s="94"/>
      <c r="Y523" s="50">
        <f>Y524</f>
        <v>0</v>
      </c>
      <c r="Z523" s="81"/>
      <c r="AA523" s="52"/>
    </row>
    <row r="524" spans="1:27" s="30" customFormat="1" ht="15.75" customHeight="1" x14ac:dyDescent="0.25">
      <c r="A524" s="46" t="s">
        <v>160</v>
      </c>
      <c r="B524" s="46" t="s">
        <v>141</v>
      </c>
      <c r="C524" s="65" t="s">
        <v>414</v>
      </c>
      <c r="D524" s="46" t="s">
        <v>159</v>
      </c>
      <c r="E524" s="113" t="s">
        <v>13</v>
      </c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95">
        <v>25293</v>
      </c>
      <c r="V524" s="101"/>
      <c r="W524" s="101"/>
      <c r="X524" s="94"/>
      <c r="Y524" s="38"/>
      <c r="Z524" s="81"/>
      <c r="AA524" s="52"/>
    </row>
    <row r="525" spans="1:27" s="30" customFormat="1" ht="15.75" customHeight="1" x14ac:dyDescent="0.25">
      <c r="A525" s="46" t="s">
        <v>160</v>
      </c>
      <c r="B525" s="46" t="s">
        <v>141</v>
      </c>
      <c r="C525" s="65" t="s">
        <v>315</v>
      </c>
      <c r="D525" s="46" t="s">
        <v>144</v>
      </c>
      <c r="E525" s="113" t="s">
        <v>138</v>
      </c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99">
        <f>U526+U527</f>
        <v>482109</v>
      </c>
      <c r="V525" s="99">
        <f t="shared" ref="V525:W525" si="200">V526+V527</f>
        <v>0</v>
      </c>
      <c r="W525" s="99">
        <f t="shared" si="200"/>
        <v>0</v>
      </c>
      <c r="X525" s="94"/>
      <c r="Y525" s="50">
        <f>Y526+Y527</f>
        <v>0</v>
      </c>
      <c r="Z525" s="81"/>
      <c r="AA525" s="52"/>
    </row>
    <row r="526" spans="1:27" s="30" customFormat="1" ht="13.5" customHeight="1" x14ac:dyDescent="0.25">
      <c r="A526" s="46" t="s">
        <v>160</v>
      </c>
      <c r="B526" s="46" t="s">
        <v>141</v>
      </c>
      <c r="C526" s="65" t="s">
        <v>315</v>
      </c>
      <c r="D526" s="46" t="s">
        <v>159</v>
      </c>
      <c r="E526" s="113" t="s">
        <v>13</v>
      </c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95">
        <v>228644</v>
      </c>
      <c r="V526" s="95"/>
      <c r="W526" s="95"/>
      <c r="X526" s="94"/>
      <c r="Y526" s="38"/>
      <c r="Z526" s="81"/>
      <c r="AA526" s="52"/>
    </row>
    <row r="527" spans="1:27" s="30" customFormat="1" ht="13.5" customHeight="1" x14ac:dyDescent="0.25">
      <c r="A527" s="46" t="s">
        <v>160</v>
      </c>
      <c r="B527" s="46" t="s">
        <v>141</v>
      </c>
      <c r="C527" s="65" t="s">
        <v>315</v>
      </c>
      <c r="D527" s="46" t="s">
        <v>605</v>
      </c>
      <c r="E527" s="113" t="s">
        <v>606</v>
      </c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95">
        <v>253465</v>
      </c>
      <c r="V527" s="95"/>
      <c r="W527" s="95"/>
      <c r="X527" s="94"/>
      <c r="Y527" s="38"/>
      <c r="Z527" s="81"/>
      <c r="AA527" s="52"/>
    </row>
    <row r="528" spans="1:27" s="30" customFormat="1" ht="27.75" customHeight="1" x14ac:dyDescent="0.25">
      <c r="A528" s="46" t="s">
        <v>160</v>
      </c>
      <c r="B528" s="46" t="s">
        <v>141</v>
      </c>
      <c r="C528" s="65" t="s">
        <v>289</v>
      </c>
      <c r="D528" s="46" t="s">
        <v>144</v>
      </c>
      <c r="E528" s="139" t="s">
        <v>630</v>
      </c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98">
        <f>U529</f>
        <v>1601460</v>
      </c>
      <c r="V528" s="102">
        <f t="shared" ref="V528:Y530" si="201">V529</f>
        <v>0</v>
      </c>
      <c r="W528" s="102">
        <f t="shared" si="201"/>
        <v>0</v>
      </c>
      <c r="X528" s="94"/>
      <c r="Y528" s="48">
        <f t="shared" si="201"/>
        <v>0</v>
      </c>
      <c r="Z528" s="81"/>
      <c r="AA528" s="52"/>
    </row>
    <row r="529" spans="1:27" s="30" customFormat="1" ht="15.75" customHeight="1" x14ac:dyDescent="0.25">
      <c r="A529" s="46" t="s">
        <v>160</v>
      </c>
      <c r="B529" s="46" t="s">
        <v>141</v>
      </c>
      <c r="C529" s="65" t="s">
        <v>290</v>
      </c>
      <c r="D529" s="46" t="s">
        <v>144</v>
      </c>
      <c r="E529" s="113" t="s">
        <v>112</v>
      </c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99">
        <f>U530</f>
        <v>1601460</v>
      </c>
      <c r="V529" s="100">
        <f t="shared" si="201"/>
        <v>0</v>
      </c>
      <c r="W529" s="100">
        <f t="shared" si="201"/>
        <v>0</v>
      </c>
      <c r="X529" s="94"/>
      <c r="Y529" s="50">
        <f t="shared" si="201"/>
        <v>0</v>
      </c>
      <c r="Z529" s="81"/>
      <c r="AA529" s="52"/>
    </row>
    <row r="530" spans="1:27" s="30" customFormat="1" ht="16.5" customHeight="1" x14ac:dyDescent="0.25">
      <c r="A530" s="46" t="s">
        <v>160</v>
      </c>
      <c r="B530" s="46" t="s">
        <v>141</v>
      </c>
      <c r="C530" s="65" t="s">
        <v>291</v>
      </c>
      <c r="D530" s="46" t="s">
        <v>144</v>
      </c>
      <c r="E530" s="113" t="s">
        <v>113</v>
      </c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99">
        <f>U531</f>
        <v>1601460</v>
      </c>
      <c r="V530" s="100">
        <f t="shared" si="201"/>
        <v>0</v>
      </c>
      <c r="W530" s="100">
        <f t="shared" si="201"/>
        <v>0</v>
      </c>
      <c r="X530" s="94"/>
      <c r="Y530" s="50">
        <f t="shared" si="201"/>
        <v>0</v>
      </c>
      <c r="Z530" s="81"/>
      <c r="AA530" s="52"/>
    </row>
    <row r="531" spans="1:27" s="30" customFormat="1" ht="17.25" customHeight="1" x14ac:dyDescent="0.25">
      <c r="A531" s="46" t="s">
        <v>160</v>
      </c>
      <c r="B531" s="46" t="s">
        <v>141</v>
      </c>
      <c r="C531" s="65" t="s">
        <v>291</v>
      </c>
      <c r="D531" s="46" t="s">
        <v>159</v>
      </c>
      <c r="E531" s="113" t="s">
        <v>13</v>
      </c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95">
        <v>1601460</v>
      </c>
      <c r="V531" s="101"/>
      <c r="W531" s="101"/>
      <c r="X531" s="94"/>
      <c r="Y531" s="38"/>
      <c r="Z531" s="81"/>
      <c r="AA531" s="52"/>
    </row>
    <row r="532" spans="1:27" s="30" customFormat="1" ht="28.5" customHeight="1" x14ac:dyDescent="0.25">
      <c r="A532" s="46" t="s">
        <v>164</v>
      </c>
      <c r="B532" s="46" t="s">
        <v>142</v>
      </c>
      <c r="C532" s="65" t="s">
        <v>143</v>
      </c>
      <c r="D532" s="46" t="s">
        <v>144</v>
      </c>
      <c r="E532" s="113" t="s">
        <v>551</v>
      </c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99">
        <f>U533</f>
        <v>89900</v>
      </c>
      <c r="V532" s="100">
        <f t="shared" ref="V532:W534" si="202">V533</f>
        <v>0</v>
      </c>
      <c r="W532" s="100">
        <f t="shared" si="202"/>
        <v>0</v>
      </c>
      <c r="X532" s="94"/>
      <c r="Y532" s="50">
        <f>Y533</f>
        <v>0</v>
      </c>
      <c r="Z532" s="81"/>
      <c r="AA532" s="52"/>
    </row>
    <row r="533" spans="1:27" s="30" customFormat="1" ht="14.25" customHeight="1" x14ac:dyDescent="0.25">
      <c r="A533" s="46" t="s">
        <v>164</v>
      </c>
      <c r="B533" s="46" t="s">
        <v>150</v>
      </c>
      <c r="C533" s="65" t="s">
        <v>143</v>
      </c>
      <c r="D533" s="46" t="s">
        <v>144</v>
      </c>
      <c r="E533" s="113" t="s">
        <v>506</v>
      </c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99">
        <f>U534</f>
        <v>89900</v>
      </c>
      <c r="V533" s="100">
        <f t="shared" si="202"/>
        <v>0</v>
      </c>
      <c r="W533" s="100">
        <f t="shared" si="202"/>
        <v>0</v>
      </c>
      <c r="X533" s="94"/>
      <c r="Y533" s="50">
        <f>Y534</f>
        <v>0</v>
      </c>
      <c r="Z533" s="81"/>
      <c r="AA533" s="52"/>
    </row>
    <row r="534" spans="1:27" s="30" customFormat="1" ht="15.75" customHeight="1" x14ac:dyDescent="0.25">
      <c r="A534" s="46" t="s">
        <v>164</v>
      </c>
      <c r="B534" s="46" t="s">
        <v>150</v>
      </c>
      <c r="C534" s="65" t="s">
        <v>161</v>
      </c>
      <c r="D534" s="46" t="s">
        <v>144</v>
      </c>
      <c r="E534" s="114" t="s">
        <v>503</v>
      </c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99">
        <f>U535</f>
        <v>89900</v>
      </c>
      <c r="V534" s="100">
        <f t="shared" si="202"/>
        <v>0</v>
      </c>
      <c r="W534" s="100">
        <f t="shared" si="202"/>
        <v>0</v>
      </c>
      <c r="X534" s="94"/>
      <c r="Y534" s="50">
        <f>Y535</f>
        <v>0</v>
      </c>
      <c r="Z534" s="81"/>
      <c r="AA534" s="52"/>
    </row>
    <row r="535" spans="1:27" s="30" customFormat="1" ht="13.5" customHeight="1" x14ac:dyDescent="0.25">
      <c r="A535" s="46" t="s">
        <v>164</v>
      </c>
      <c r="B535" s="46" t="s">
        <v>150</v>
      </c>
      <c r="C535" s="65" t="s">
        <v>504</v>
      </c>
      <c r="D535" s="46" t="s">
        <v>144</v>
      </c>
      <c r="E535" s="113" t="s">
        <v>507</v>
      </c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99">
        <f>U536+U540+U538</f>
        <v>89900</v>
      </c>
      <c r="V535" s="99">
        <f t="shared" ref="V535:W535" si="203">V536+V540+V538</f>
        <v>0</v>
      </c>
      <c r="W535" s="99">
        <f t="shared" si="203"/>
        <v>0</v>
      </c>
      <c r="X535" s="94"/>
      <c r="Y535" s="49">
        <f>Y536+Y540+Y538</f>
        <v>0</v>
      </c>
      <c r="Z535" s="81"/>
      <c r="AA535" s="52"/>
    </row>
    <row r="536" spans="1:27" s="30" customFormat="1" ht="24" customHeight="1" x14ac:dyDescent="0.25">
      <c r="A536" s="46" t="s">
        <v>164</v>
      </c>
      <c r="B536" s="46" t="s">
        <v>150</v>
      </c>
      <c r="C536" s="65" t="s">
        <v>593</v>
      </c>
      <c r="D536" s="46" t="s">
        <v>144</v>
      </c>
      <c r="E536" s="113" t="s">
        <v>594</v>
      </c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99">
        <f>U537</f>
        <v>89900</v>
      </c>
      <c r="V536" s="100">
        <f t="shared" ref="V536:W540" si="204">V537</f>
        <v>0</v>
      </c>
      <c r="W536" s="100">
        <f t="shared" si="204"/>
        <v>0</v>
      </c>
      <c r="X536" s="94"/>
      <c r="Y536" s="50">
        <f>Y537</f>
        <v>0</v>
      </c>
      <c r="Z536" s="81"/>
      <c r="AA536" s="52"/>
    </row>
    <row r="537" spans="1:27" s="32" customFormat="1" ht="15.75" customHeight="1" x14ac:dyDescent="0.25">
      <c r="A537" s="46" t="s">
        <v>164</v>
      </c>
      <c r="B537" s="46" t="s">
        <v>150</v>
      </c>
      <c r="C537" s="65" t="s">
        <v>593</v>
      </c>
      <c r="D537" s="46" t="s">
        <v>505</v>
      </c>
      <c r="E537" s="113" t="s">
        <v>468</v>
      </c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95">
        <v>89900</v>
      </c>
      <c r="V537" s="101"/>
      <c r="W537" s="101"/>
      <c r="X537" s="94"/>
      <c r="Y537" s="38"/>
      <c r="Z537" s="81"/>
      <c r="AA537" s="63"/>
    </row>
    <row r="538" spans="1:27" s="32" customFormat="1" ht="37.5" hidden="1" customHeight="1" x14ac:dyDescent="0.25">
      <c r="A538" s="46" t="s">
        <v>164</v>
      </c>
      <c r="B538" s="46" t="s">
        <v>150</v>
      </c>
      <c r="C538" s="65" t="s">
        <v>596</v>
      </c>
      <c r="D538" s="46" t="s">
        <v>144</v>
      </c>
      <c r="E538" s="113" t="s">
        <v>597</v>
      </c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99">
        <f>U539</f>
        <v>0</v>
      </c>
      <c r="V538" s="103">
        <f t="shared" ref="V538:W538" si="205">V539</f>
        <v>0</v>
      </c>
      <c r="W538" s="103">
        <f t="shared" si="205"/>
        <v>0</v>
      </c>
      <c r="X538" s="94" t="e">
        <f t="shared" ref="X519:X542" si="206">W538/V538*100</f>
        <v>#DIV/0!</v>
      </c>
      <c r="Y538" s="50">
        <f>Y539</f>
        <v>0</v>
      </c>
      <c r="Z538" s="81" t="e">
        <f t="shared" ref="Z519:Z542" si="207">W538/Y538*100</f>
        <v>#DIV/0!</v>
      </c>
      <c r="AA538" s="63"/>
    </row>
    <row r="539" spans="1:27" s="32" customFormat="1" ht="15.75" hidden="1" customHeight="1" x14ac:dyDescent="0.25">
      <c r="A539" s="46" t="s">
        <v>164</v>
      </c>
      <c r="B539" s="46" t="s">
        <v>150</v>
      </c>
      <c r="C539" s="65" t="s">
        <v>596</v>
      </c>
      <c r="D539" s="46" t="s">
        <v>505</v>
      </c>
      <c r="E539" s="113" t="s">
        <v>468</v>
      </c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95"/>
      <c r="V539" s="101"/>
      <c r="W539" s="101"/>
      <c r="X539" s="94" t="e">
        <f t="shared" si="206"/>
        <v>#DIV/0!</v>
      </c>
      <c r="Y539" s="38"/>
      <c r="Z539" s="81" t="e">
        <f t="shared" si="207"/>
        <v>#DIV/0!</v>
      </c>
      <c r="AA539" s="63"/>
    </row>
    <row r="540" spans="1:27" s="30" customFormat="1" ht="41.25" hidden="1" customHeight="1" x14ac:dyDescent="0.25">
      <c r="A540" s="46" t="s">
        <v>164</v>
      </c>
      <c r="B540" s="46" t="s">
        <v>150</v>
      </c>
      <c r="C540" s="65" t="s">
        <v>538</v>
      </c>
      <c r="D540" s="46" t="s">
        <v>505</v>
      </c>
      <c r="E540" s="113" t="s">
        <v>537</v>
      </c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99">
        <f>U541</f>
        <v>0</v>
      </c>
      <c r="V540" s="100">
        <f t="shared" si="204"/>
        <v>0</v>
      </c>
      <c r="W540" s="100">
        <f t="shared" si="204"/>
        <v>0</v>
      </c>
      <c r="X540" s="94" t="e">
        <f t="shared" si="206"/>
        <v>#DIV/0!</v>
      </c>
      <c r="Y540" s="50">
        <f>Y541</f>
        <v>0</v>
      </c>
      <c r="Z540" s="81" t="e">
        <f t="shared" si="207"/>
        <v>#DIV/0!</v>
      </c>
      <c r="AA540" s="52"/>
    </row>
    <row r="541" spans="1:27" s="32" customFormat="1" ht="15.75" hidden="1" customHeight="1" x14ac:dyDescent="0.25">
      <c r="A541" s="64" t="s">
        <v>164</v>
      </c>
      <c r="B541" s="64" t="s">
        <v>150</v>
      </c>
      <c r="C541" s="68" t="s">
        <v>538</v>
      </c>
      <c r="D541" s="64" t="s">
        <v>505</v>
      </c>
      <c r="E541" s="114" t="s">
        <v>468</v>
      </c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95"/>
      <c r="V541" s="95"/>
      <c r="W541" s="95"/>
      <c r="X541" s="94" t="e">
        <f t="shared" si="206"/>
        <v>#DIV/0!</v>
      </c>
      <c r="Y541" s="38"/>
      <c r="Z541" s="81" t="e">
        <f t="shared" si="207"/>
        <v>#DIV/0!</v>
      </c>
      <c r="AA541" s="63"/>
    </row>
    <row r="542" spans="1:27" s="30" customFormat="1" ht="15.75" x14ac:dyDescent="0.25">
      <c r="A542" s="46"/>
      <c r="B542" s="46"/>
      <c r="C542" s="65"/>
      <c r="D542" s="46"/>
      <c r="E542" s="151" t="s">
        <v>318</v>
      </c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95">
        <f>U6+U66+U102+U183+U383+U421+U437+U469+U511+U532</f>
        <v>180349290</v>
      </c>
      <c r="V542" s="95">
        <f>V6+V66+V102+V183+V383+V421+V437+V469+V511+V532</f>
        <v>4698077</v>
      </c>
      <c r="W542" s="95">
        <f>W6+W66+W102+W183+W383+W421+W437+W469+W511+W532</f>
        <v>4577806.53</v>
      </c>
      <c r="X542" s="94">
        <f t="shared" si="206"/>
        <v>97.440006411133751</v>
      </c>
      <c r="Y542" s="38">
        <f>Y6+Y66+Y102+Y183+Y383+Y421+Y469+Y511+Y532+Y437</f>
        <v>2794617</v>
      </c>
      <c r="Z542" s="81">
        <f t="shared" si="207"/>
        <v>163.80801125878787</v>
      </c>
      <c r="AA542" s="52"/>
    </row>
    <row r="543" spans="1:27" s="30" customFormat="1" ht="15.75" customHeight="1" x14ac:dyDescent="0.25">
      <c r="A543" s="46"/>
      <c r="B543" s="46"/>
      <c r="C543" s="65"/>
      <c r="D543" s="46"/>
      <c r="E543" s="155" t="s">
        <v>550</v>
      </c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2">
        <f>'Доходы в сравнении'!N68-'Расходы в сравнении (3)'!U542</f>
        <v>-12724890</v>
      </c>
      <c r="V543" s="152">
        <f>'Доходы в сравнении'!O68-'Расходы в сравнении (3)'!V542</f>
        <v>1662430.3399999999</v>
      </c>
      <c r="W543" s="152">
        <f>'Доходы в сравнении'!P68-'Расходы в сравнении (3)'!W542</f>
        <v>2912343.51</v>
      </c>
      <c r="X543" s="153"/>
      <c r="Y543" s="156">
        <f>'Доходы в сравнении'!R68-'Расходы в сравнении (3)'!Y542</f>
        <v>3747753</v>
      </c>
      <c r="Z543" s="157"/>
      <c r="AA543" s="52"/>
    </row>
    <row r="544" spans="1:27" s="30" customFormat="1" ht="9" customHeight="1" x14ac:dyDescent="0.25">
      <c r="A544" s="46"/>
      <c r="B544" s="46"/>
      <c r="C544" s="65"/>
      <c r="D544" s="46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2"/>
      <c r="V544" s="152"/>
      <c r="W544" s="152"/>
      <c r="X544" s="154"/>
      <c r="Y544" s="156"/>
      <c r="Z544" s="158"/>
      <c r="AA544" s="52"/>
    </row>
    <row r="545" spans="1:26" s="29" customFormat="1" ht="3" customHeight="1" x14ac:dyDescent="0.25">
      <c r="A545" s="28"/>
      <c r="B545" s="28"/>
      <c r="C545" s="69"/>
      <c r="D545" s="28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80"/>
      <c r="V545" s="80"/>
      <c r="W545" s="80"/>
      <c r="X545" s="96"/>
      <c r="Y545" s="78"/>
      <c r="Z545" s="80"/>
    </row>
    <row r="546" spans="1:26" s="29" customFormat="1" ht="37.5" customHeight="1" x14ac:dyDescent="0.25">
      <c r="A546" s="28"/>
      <c r="B546" s="28"/>
      <c r="C546" s="69"/>
      <c r="D546" s="28"/>
      <c r="E546" s="159" t="s">
        <v>688</v>
      </c>
      <c r="F546" s="159"/>
      <c r="G546" s="159"/>
      <c r="H546" s="159"/>
      <c r="I546" s="159"/>
      <c r="J546" s="159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93" t="s">
        <v>434</v>
      </c>
      <c r="V546" s="160">
        <v>23030772.609999999</v>
      </c>
      <c r="W546" s="160"/>
      <c r="X546" s="96"/>
      <c r="Y546" s="78"/>
      <c r="Z546" s="79"/>
    </row>
    <row r="547" spans="1:26" s="29" customFormat="1" ht="20.25" customHeight="1" x14ac:dyDescent="0.25">
      <c r="A547" s="28"/>
      <c r="B547" s="28"/>
      <c r="C547" s="69"/>
      <c r="D547" s="28"/>
      <c r="E547" s="162" t="s">
        <v>689</v>
      </c>
      <c r="F547" s="162"/>
      <c r="G547" s="162"/>
      <c r="H547" s="162"/>
      <c r="I547" s="162"/>
      <c r="J547" s="162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93"/>
      <c r="V547" s="150">
        <v>25943476.120000001</v>
      </c>
      <c r="W547" s="150"/>
      <c r="X547" s="96"/>
      <c r="Y547" s="78"/>
      <c r="Z547" s="79"/>
    </row>
    <row r="548" spans="1:26" s="29" customFormat="1" ht="33" customHeight="1" x14ac:dyDescent="0.25">
      <c r="A548" s="28"/>
      <c r="B548" s="161" t="s">
        <v>319</v>
      </c>
      <c r="C548" s="161"/>
      <c r="D548" s="161"/>
      <c r="E548" s="161"/>
      <c r="F548" s="161"/>
      <c r="G548" s="161"/>
      <c r="H548" s="161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93"/>
      <c r="V548" s="93"/>
      <c r="W548" s="93" t="s">
        <v>387</v>
      </c>
      <c r="X548" s="96"/>
      <c r="Y548" s="78"/>
      <c r="Z548" s="79"/>
    </row>
    <row r="549" spans="1:26" s="29" customFormat="1" x14ac:dyDescent="0.25">
      <c r="A549" s="28"/>
      <c r="B549" s="28"/>
      <c r="C549" s="69"/>
      <c r="D549" s="28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93"/>
      <c r="V549" s="93"/>
      <c r="W549" s="93"/>
      <c r="X549" s="96"/>
      <c r="Y549" s="78"/>
      <c r="Z549" s="79"/>
    </row>
  </sheetData>
  <mergeCells count="558">
    <mergeCell ref="E230:T230"/>
    <mergeCell ref="E231:T231"/>
    <mergeCell ref="E379:T379"/>
    <mergeCell ref="E380:T380"/>
    <mergeCell ref="E381:T381"/>
    <mergeCell ref="E382:T382"/>
    <mergeCell ref="E360:T360"/>
    <mergeCell ref="E408:T408"/>
    <mergeCell ref="E432:T432"/>
    <mergeCell ref="E422:T422"/>
    <mergeCell ref="E423:T423"/>
    <mergeCell ref="E424:T424"/>
    <mergeCell ref="E425:T425"/>
    <mergeCell ref="E426:T426"/>
    <mergeCell ref="E427:T427"/>
    <mergeCell ref="E416:T416"/>
    <mergeCell ref="E417:T417"/>
    <mergeCell ref="E418:T418"/>
    <mergeCell ref="E419:T419"/>
    <mergeCell ref="E420:T420"/>
    <mergeCell ref="E421:T421"/>
    <mergeCell ref="E410:T410"/>
    <mergeCell ref="E411:T411"/>
    <mergeCell ref="E412:T412"/>
    <mergeCell ref="E513:T513"/>
    <mergeCell ref="E514:T514"/>
    <mergeCell ref="E515:T515"/>
    <mergeCell ref="E516:T516"/>
    <mergeCell ref="E521:T521"/>
    <mergeCell ref="E506:T506"/>
    <mergeCell ref="E507:T507"/>
    <mergeCell ref="E508:T508"/>
    <mergeCell ref="E509:T509"/>
    <mergeCell ref="E510:T510"/>
    <mergeCell ref="E499:T499"/>
    <mergeCell ref="E500:T500"/>
    <mergeCell ref="E501:T501"/>
    <mergeCell ref="E502:T502"/>
    <mergeCell ref="E503:T503"/>
    <mergeCell ref="E504:T504"/>
    <mergeCell ref="E505:T505"/>
    <mergeCell ref="E511:T511"/>
    <mergeCell ref="E512:T512"/>
    <mergeCell ref="B548:H548"/>
    <mergeCell ref="E547:J547"/>
    <mergeCell ref="E519:T519"/>
    <mergeCell ref="E520:T520"/>
    <mergeCell ref="E528:T528"/>
    <mergeCell ref="E517:T517"/>
    <mergeCell ref="E518:T518"/>
    <mergeCell ref="E523:T523"/>
    <mergeCell ref="E524:T524"/>
    <mergeCell ref="E525:T525"/>
    <mergeCell ref="E526:T526"/>
    <mergeCell ref="E527:T527"/>
    <mergeCell ref="E522:T522"/>
    <mergeCell ref="Y543:Y544"/>
    <mergeCell ref="E529:T529"/>
    <mergeCell ref="E530:T530"/>
    <mergeCell ref="E531:T531"/>
    <mergeCell ref="E532:T532"/>
    <mergeCell ref="E533:T533"/>
    <mergeCell ref="Z543:Z544"/>
    <mergeCell ref="E546:J546"/>
    <mergeCell ref="V546:W546"/>
    <mergeCell ref="V547:W547"/>
    <mergeCell ref="E542:T542"/>
    <mergeCell ref="U543:U544"/>
    <mergeCell ref="V543:V544"/>
    <mergeCell ref="W543:W544"/>
    <mergeCell ref="X543:X544"/>
    <mergeCell ref="E543:T544"/>
    <mergeCell ref="E534:T534"/>
    <mergeCell ref="E535:T535"/>
    <mergeCell ref="E536:T536"/>
    <mergeCell ref="E537:T537"/>
    <mergeCell ref="E540:T540"/>
    <mergeCell ref="E541:T541"/>
    <mergeCell ref="E491:T491"/>
    <mergeCell ref="E492:T492"/>
    <mergeCell ref="E493:T493"/>
    <mergeCell ref="E494:T494"/>
    <mergeCell ref="E495:T495"/>
    <mergeCell ref="E498:T498"/>
    <mergeCell ref="E485:T485"/>
    <mergeCell ref="E486:T486"/>
    <mergeCell ref="E487:T487"/>
    <mergeCell ref="E488:T488"/>
    <mergeCell ref="E489:T489"/>
    <mergeCell ref="E490:T490"/>
    <mergeCell ref="E496:T496"/>
    <mergeCell ref="E497:T497"/>
    <mergeCell ref="E479:T479"/>
    <mergeCell ref="E480:T480"/>
    <mergeCell ref="E481:T481"/>
    <mergeCell ref="E482:T482"/>
    <mergeCell ref="E483:T483"/>
    <mergeCell ref="E484:T484"/>
    <mergeCell ref="E473:T473"/>
    <mergeCell ref="E474:T474"/>
    <mergeCell ref="E475:T475"/>
    <mergeCell ref="E476:T476"/>
    <mergeCell ref="E477:T477"/>
    <mergeCell ref="E478:T478"/>
    <mergeCell ref="E435:T435"/>
    <mergeCell ref="E436:T436"/>
    <mergeCell ref="E469:T469"/>
    <mergeCell ref="E470:T470"/>
    <mergeCell ref="E471:T471"/>
    <mergeCell ref="E472:T472"/>
    <mergeCell ref="E428:T428"/>
    <mergeCell ref="E429:T429"/>
    <mergeCell ref="E430:T430"/>
    <mergeCell ref="E431:T431"/>
    <mergeCell ref="E433:T433"/>
    <mergeCell ref="E434:T434"/>
    <mergeCell ref="E437:T437"/>
    <mergeCell ref="E438:T438"/>
    <mergeCell ref="E439:T439"/>
    <mergeCell ref="E464:T464"/>
    <mergeCell ref="E466:T466"/>
    <mergeCell ref="E467:T467"/>
    <mergeCell ref="E468:T468"/>
    <mergeCell ref="E413:T413"/>
    <mergeCell ref="E414:T414"/>
    <mergeCell ref="E415:T415"/>
    <mergeCell ref="E403:T403"/>
    <mergeCell ref="E404:T404"/>
    <mergeCell ref="E405:T405"/>
    <mergeCell ref="E406:T406"/>
    <mergeCell ref="E407:T407"/>
    <mergeCell ref="E409:T409"/>
    <mergeCell ref="E397:T397"/>
    <mergeCell ref="E398:T398"/>
    <mergeCell ref="E399:T399"/>
    <mergeCell ref="E400:T400"/>
    <mergeCell ref="E401:T401"/>
    <mergeCell ref="E402:T402"/>
    <mergeCell ref="E391:T391"/>
    <mergeCell ref="E392:T392"/>
    <mergeCell ref="E393:T393"/>
    <mergeCell ref="E394:T394"/>
    <mergeCell ref="E395:T395"/>
    <mergeCell ref="E396:T396"/>
    <mergeCell ref="E385:T385"/>
    <mergeCell ref="E386:T386"/>
    <mergeCell ref="E387:T387"/>
    <mergeCell ref="E388:T388"/>
    <mergeCell ref="E389:T389"/>
    <mergeCell ref="E390:T390"/>
    <mergeCell ref="E363:T363"/>
    <mergeCell ref="E364:T364"/>
    <mergeCell ref="E365:T365"/>
    <mergeCell ref="E366:T366"/>
    <mergeCell ref="E383:T383"/>
    <mergeCell ref="E384:T384"/>
    <mergeCell ref="E368:T368"/>
    <mergeCell ref="E369:T369"/>
    <mergeCell ref="E370:T370"/>
    <mergeCell ref="E371:T371"/>
    <mergeCell ref="E372:T372"/>
    <mergeCell ref="E373:T373"/>
    <mergeCell ref="E367:T367"/>
    <mergeCell ref="E374:T374"/>
    <mergeCell ref="E375:T375"/>
    <mergeCell ref="E376:T376"/>
    <mergeCell ref="E377:T377"/>
    <mergeCell ref="E378:T378"/>
    <mergeCell ref="E355:T355"/>
    <mergeCell ref="E356:T356"/>
    <mergeCell ref="E357:T357"/>
    <mergeCell ref="E358:T358"/>
    <mergeCell ref="E359:T359"/>
    <mergeCell ref="E361:T361"/>
    <mergeCell ref="E332:T332"/>
    <mergeCell ref="E350:T350"/>
    <mergeCell ref="E351:T351"/>
    <mergeCell ref="E352:T352"/>
    <mergeCell ref="E353:T353"/>
    <mergeCell ref="E354:T354"/>
    <mergeCell ref="E337:T337"/>
    <mergeCell ref="E338:T338"/>
    <mergeCell ref="E339:T339"/>
    <mergeCell ref="E340:T340"/>
    <mergeCell ref="E341:T341"/>
    <mergeCell ref="E344:T344"/>
    <mergeCell ref="E333:T333"/>
    <mergeCell ref="E334:T334"/>
    <mergeCell ref="E335:T335"/>
    <mergeCell ref="E336:T336"/>
    <mergeCell ref="E342:T342"/>
    <mergeCell ref="E343:T343"/>
    <mergeCell ref="E326:T326"/>
    <mergeCell ref="E327:T327"/>
    <mergeCell ref="E328:T328"/>
    <mergeCell ref="E329:T329"/>
    <mergeCell ref="E330:T330"/>
    <mergeCell ref="E331:T331"/>
    <mergeCell ref="E320:T320"/>
    <mergeCell ref="E321:T321"/>
    <mergeCell ref="E322:T322"/>
    <mergeCell ref="E323:T323"/>
    <mergeCell ref="E324:T324"/>
    <mergeCell ref="E325:T325"/>
    <mergeCell ref="E312:T312"/>
    <mergeCell ref="E313:T313"/>
    <mergeCell ref="E314:T314"/>
    <mergeCell ref="E317:T317"/>
    <mergeCell ref="E318:T318"/>
    <mergeCell ref="E319:T319"/>
    <mergeCell ref="E305:T305"/>
    <mergeCell ref="E306:T306"/>
    <mergeCell ref="E307:T307"/>
    <mergeCell ref="E308:T308"/>
    <mergeCell ref="E309:T309"/>
    <mergeCell ref="E310:T310"/>
    <mergeCell ref="E315:T315"/>
    <mergeCell ref="E316:T316"/>
    <mergeCell ref="E311:T311"/>
    <mergeCell ref="E296:T296"/>
    <mergeCell ref="E299:T299"/>
    <mergeCell ref="E300:T300"/>
    <mergeCell ref="E301:T301"/>
    <mergeCell ref="E302:T302"/>
    <mergeCell ref="E303:T303"/>
    <mergeCell ref="E290:T290"/>
    <mergeCell ref="E291:T291"/>
    <mergeCell ref="E292:T292"/>
    <mergeCell ref="E293:T293"/>
    <mergeCell ref="E294:T294"/>
    <mergeCell ref="E295:T295"/>
    <mergeCell ref="E282:T282"/>
    <mergeCell ref="E283:T283"/>
    <mergeCell ref="E284:T284"/>
    <mergeCell ref="E285:T285"/>
    <mergeCell ref="E288:T288"/>
    <mergeCell ref="E289:T289"/>
    <mergeCell ref="E273:T273"/>
    <mergeCell ref="E275:T275"/>
    <mergeCell ref="E277:T277"/>
    <mergeCell ref="E278:T278"/>
    <mergeCell ref="E279:T279"/>
    <mergeCell ref="E280:T280"/>
    <mergeCell ref="E276:T276"/>
    <mergeCell ref="E274:T274"/>
    <mergeCell ref="E286:T286"/>
    <mergeCell ref="E287:T287"/>
    <mergeCell ref="E281:T281"/>
    <mergeCell ref="E272:T272"/>
    <mergeCell ref="E255:T255"/>
    <mergeCell ref="E256:T256"/>
    <mergeCell ref="E257:T257"/>
    <mergeCell ref="E259:T259"/>
    <mergeCell ref="E260:T260"/>
    <mergeCell ref="E261:T261"/>
    <mergeCell ref="E264:T264"/>
    <mergeCell ref="E265:T265"/>
    <mergeCell ref="E267:T267"/>
    <mergeCell ref="E268:T268"/>
    <mergeCell ref="E266:T266"/>
    <mergeCell ref="E258:T258"/>
    <mergeCell ref="E214:T214"/>
    <mergeCell ref="E217:T217"/>
    <mergeCell ref="E218:T218"/>
    <mergeCell ref="E219:T219"/>
    <mergeCell ref="E220:T220"/>
    <mergeCell ref="E208:T208"/>
    <mergeCell ref="E209:T209"/>
    <mergeCell ref="E210:T210"/>
    <mergeCell ref="E212:T212"/>
    <mergeCell ref="E213:T213"/>
    <mergeCell ref="E211:T211"/>
    <mergeCell ref="E216:T216"/>
    <mergeCell ref="E215:T215"/>
    <mergeCell ref="E202:T202"/>
    <mergeCell ref="E203:T203"/>
    <mergeCell ref="E204:T204"/>
    <mergeCell ref="E205:T205"/>
    <mergeCell ref="E206:T206"/>
    <mergeCell ref="E207:T207"/>
    <mergeCell ref="E196:T196"/>
    <mergeCell ref="E197:T197"/>
    <mergeCell ref="E198:T198"/>
    <mergeCell ref="E199:T199"/>
    <mergeCell ref="E200:T200"/>
    <mergeCell ref="E201:T201"/>
    <mergeCell ref="E190:T190"/>
    <mergeCell ref="E191:T191"/>
    <mergeCell ref="E192:T192"/>
    <mergeCell ref="E193:T193"/>
    <mergeCell ref="E194:T194"/>
    <mergeCell ref="E195:T195"/>
    <mergeCell ref="E184:T184"/>
    <mergeCell ref="E185:T185"/>
    <mergeCell ref="E186:T186"/>
    <mergeCell ref="E187:T187"/>
    <mergeCell ref="E188:T188"/>
    <mergeCell ref="E189:T189"/>
    <mergeCell ref="E175:T175"/>
    <mergeCell ref="E176:T176"/>
    <mergeCell ref="E177:T177"/>
    <mergeCell ref="E179:T179"/>
    <mergeCell ref="E180:T180"/>
    <mergeCell ref="E183:T183"/>
    <mergeCell ref="E169:T169"/>
    <mergeCell ref="E170:T170"/>
    <mergeCell ref="E171:T171"/>
    <mergeCell ref="E172:T172"/>
    <mergeCell ref="E173:T173"/>
    <mergeCell ref="E174:T174"/>
    <mergeCell ref="E178:T178"/>
    <mergeCell ref="E181:T181"/>
    <mergeCell ref="E182:T182"/>
    <mergeCell ref="E163:T163"/>
    <mergeCell ref="E164:T164"/>
    <mergeCell ref="E165:T165"/>
    <mergeCell ref="E166:T166"/>
    <mergeCell ref="E167:T167"/>
    <mergeCell ref="E168:T168"/>
    <mergeCell ref="E157:T157"/>
    <mergeCell ref="E158:T158"/>
    <mergeCell ref="E159:T159"/>
    <mergeCell ref="E160:T160"/>
    <mergeCell ref="E161:T161"/>
    <mergeCell ref="E162:T162"/>
    <mergeCell ref="E151:T151"/>
    <mergeCell ref="E152:T152"/>
    <mergeCell ref="E153:T153"/>
    <mergeCell ref="E154:T154"/>
    <mergeCell ref="E155:T155"/>
    <mergeCell ref="E156:T156"/>
    <mergeCell ref="E145:T145"/>
    <mergeCell ref="E146:T146"/>
    <mergeCell ref="E147:T147"/>
    <mergeCell ref="E148:T148"/>
    <mergeCell ref="E149:T149"/>
    <mergeCell ref="E150:T150"/>
    <mergeCell ref="E138:T138"/>
    <mergeCell ref="E140:T140"/>
    <mergeCell ref="E142:T142"/>
    <mergeCell ref="E143:T143"/>
    <mergeCell ref="E144:T144"/>
    <mergeCell ref="E132:T132"/>
    <mergeCell ref="E133:T133"/>
    <mergeCell ref="E134:T134"/>
    <mergeCell ref="E135:T135"/>
    <mergeCell ref="E136:T136"/>
    <mergeCell ref="E137:T137"/>
    <mergeCell ref="E139:T139"/>
    <mergeCell ref="E141:T141"/>
    <mergeCell ref="E124:T124"/>
    <mergeCell ref="E125:T125"/>
    <mergeCell ref="E126:T126"/>
    <mergeCell ref="E129:T129"/>
    <mergeCell ref="E130:T130"/>
    <mergeCell ref="E131:T131"/>
    <mergeCell ref="E116:T116"/>
    <mergeCell ref="E117:T117"/>
    <mergeCell ref="E118:T118"/>
    <mergeCell ref="E120:T120"/>
    <mergeCell ref="E121:T121"/>
    <mergeCell ref="E123:T123"/>
    <mergeCell ref="E127:T127"/>
    <mergeCell ref="E128:T128"/>
    <mergeCell ref="E119:T119"/>
    <mergeCell ref="E122:T122"/>
    <mergeCell ref="E110:T110"/>
    <mergeCell ref="E111:T111"/>
    <mergeCell ref="E112:T112"/>
    <mergeCell ref="E113:T113"/>
    <mergeCell ref="E114:T114"/>
    <mergeCell ref="E115:T115"/>
    <mergeCell ref="E104:T104"/>
    <mergeCell ref="E105:T105"/>
    <mergeCell ref="E106:T106"/>
    <mergeCell ref="E107:T107"/>
    <mergeCell ref="E108:T108"/>
    <mergeCell ref="E109:T109"/>
    <mergeCell ref="E98:T98"/>
    <mergeCell ref="E99:T99"/>
    <mergeCell ref="E100:T100"/>
    <mergeCell ref="E101:T101"/>
    <mergeCell ref="E102:T102"/>
    <mergeCell ref="E103:T103"/>
    <mergeCell ref="E92:T92"/>
    <mergeCell ref="E93:T93"/>
    <mergeCell ref="E94:T94"/>
    <mergeCell ref="E95:T95"/>
    <mergeCell ref="E96:T96"/>
    <mergeCell ref="E97:T97"/>
    <mergeCell ref="E86:T86"/>
    <mergeCell ref="E87:T87"/>
    <mergeCell ref="E88:T88"/>
    <mergeCell ref="E89:T89"/>
    <mergeCell ref="E90:T90"/>
    <mergeCell ref="E91:T91"/>
    <mergeCell ref="E80:T80"/>
    <mergeCell ref="E81:T81"/>
    <mergeCell ref="E82:T82"/>
    <mergeCell ref="E83:T83"/>
    <mergeCell ref="E84:T84"/>
    <mergeCell ref="E85:T85"/>
    <mergeCell ref="E72:T72"/>
    <mergeCell ref="E73:T73"/>
    <mergeCell ref="E74:T74"/>
    <mergeCell ref="E77:T77"/>
    <mergeCell ref="E78:T78"/>
    <mergeCell ref="E79:T79"/>
    <mergeCell ref="E66:T66"/>
    <mergeCell ref="E67:T67"/>
    <mergeCell ref="E68:T68"/>
    <mergeCell ref="E69:T69"/>
    <mergeCell ref="E70:T70"/>
    <mergeCell ref="E71:T71"/>
    <mergeCell ref="E75:T75"/>
    <mergeCell ref="E76:T76"/>
    <mergeCell ref="E60:T60"/>
    <mergeCell ref="E61:T61"/>
    <mergeCell ref="E62:T62"/>
    <mergeCell ref="E63:T63"/>
    <mergeCell ref="E64:T64"/>
    <mergeCell ref="E65:T65"/>
    <mergeCell ref="E53:T53"/>
    <mergeCell ref="E54:T54"/>
    <mergeCell ref="E55:T55"/>
    <mergeCell ref="E57:T57"/>
    <mergeCell ref="E58:T58"/>
    <mergeCell ref="E59:T59"/>
    <mergeCell ref="E56:T56"/>
    <mergeCell ref="E49:T49"/>
    <mergeCell ref="E50:T50"/>
    <mergeCell ref="E51:T51"/>
    <mergeCell ref="E52:T52"/>
    <mergeCell ref="E41:T41"/>
    <mergeCell ref="E42:T42"/>
    <mergeCell ref="E43:T43"/>
    <mergeCell ref="E44:T44"/>
    <mergeCell ref="E45:T45"/>
    <mergeCell ref="E46:T46"/>
    <mergeCell ref="E40:T40"/>
    <mergeCell ref="E29:T29"/>
    <mergeCell ref="E30:T30"/>
    <mergeCell ref="E31:T31"/>
    <mergeCell ref="E32:T32"/>
    <mergeCell ref="E33:T33"/>
    <mergeCell ref="E34:T34"/>
    <mergeCell ref="E47:T47"/>
    <mergeCell ref="E48:T48"/>
    <mergeCell ref="E15:T15"/>
    <mergeCell ref="E16:T16"/>
    <mergeCell ref="E17:T17"/>
    <mergeCell ref="E35:T35"/>
    <mergeCell ref="E36:T36"/>
    <mergeCell ref="E37:T37"/>
    <mergeCell ref="E38:T38"/>
    <mergeCell ref="E39:T39"/>
    <mergeCell ref="E18:T18"/>
    <mergeCell ref="E19:T19"/>
    <mergeCell ref="E20:T20"/>
    <mergeCell ref="E22:T22"/>
    <mergeCell ref="E23:T23"/>
    <mergeCell ref="E21:T21"/>
    <mergeCell ref="E24:T24"/>
    <mergeCell ref="E25:T25"/>
    <mergeCell ref="E26:T26"/>
    <mergeCell ref="E27:T27"/>
    <mergeCell ref="E28:T28"/>
    <mergeCell ref="E14:T14"/>
    <mergeCell ref="E12:T12"/>
    <mergeCell ref="E13:T13"/>
    <mergeCell ref="E6:T6"/>
    <mergeCell ref="E7:T7"/>
    <mergeCell ref="E8:T8"/>
    <mergeCell ref="E9:T9"/>
    <mergeCell ref="E10:T10"/>
    <mergeCell ref="E11:T11"/>
    <mergeCell ref="E1:Z1"/>
    <mergeCell ref="A2:D5"/>
    <mergeCell ref="E2:T5"/>
    <mergeCell ref="U2:U5"/>
    <mergeCell ref="V2:V5"/>
    <mergeCell ref="W2:W5"/>
    <mergeCell ref="X2:X5"/>
    <mergeCell ref="Y2:Y5"/>
    <mergeCell ref="Z2:Z5"/>
    <mergeCell ref="E362:T362"/>
    <mergeCell ref="E538:T538"/>
    <mergeCell ref="E539:T539"/>
    <mergeCell ref="E304:T304"/>
    <mergeCell ref="E229:T229"/>
    <mergeCell ref="E233:T233"/>
    <mergeCell ref="E234:T234"/>
    <mergeCell ref="E235:T235"/>
    <mergeCell ref="E236:T236"/>
    <mergeCell ref="E237:T237"/>
    <mergeCell ref="E249:T249"/>
    <mergeCell ref="E250:T250"/>
    <mergeCell ref="E251:T251"/>
    <mergeCell ref="E252:T252"/>
    <mergeCell ref="E253:T253"/>
    <mergeCell ref="E254:T254"/>
    <mergeCell ref="E238:T238"/>
    <mergeCell ref="E244:T244"/>
    <mergeCell ref="E245:T245"/>
    <mergeCell ref="E246:T246"/>
    <mergeCell ref="E247:T247"/>
    <mergeCell ref="E248:T248"/>
    <mergeCell ref="E240:T240"/>
    <mergeCell ref="E241:T241"/>
    <mergeCell ref="E232:T232"/>
    <mergeCell ref="E297:T297"/>
    <mergeCell ref="E298:T298"/>
    <mergeCell ref="E345:T345"/>
    <mergeCell ref="E346:T346"/>
    <mergeCell ref="E347:T347"/>
    <mergeCell ref="E348:T348"/>
    <mergeCell ref="E349:T349"/>
    <mergeCell ref="E221:T221"/>
    <mergeCell ref="E222:T222"/>
    <mergeCell ref="E223:T223"/>
    <mergeCell ref="E224:T224"/>
    <mergeCell ref="E225:T225"/>
    <mergeCell ref="E226:T226"/>
    <mergeCell ref="E228:T228"/>
    <mergeCell ref="E227:T227"/>
    <mergeCell ref="E242:T242"/>
    <mergeCell ref="E243:T243"/>
    <mergeCell ref="E239:T239"/>
    <mergeCell ref="E262:T262"/>
    <mergeCell ref="E263:T263"/>
    <mergeCell ref="E269:T269"/>
    <mergeCell ref="E270:T270"/>
    <mergeCell ref="E271:T271"/>
    <mergeCell ref="E440:T440"/>
    <mergeCell ref="E441:T441"/>
    <mergeCell ref="E442:T442"/>
    <mergeCell ref="E443:T443"/>
    <mergeCell ref="E444:T444"/>
    <mergeCell ref="E445:T445"/>
    <mergeCell ref="E446:T446"/>
    <mergeCell ref="E447:T447"/>
    <mergeCell ref="E448:T448"/>
    <mergeCell ref="E458:T458"/>
    <mergeCell ref="E459:T459"/>
    <mergeCell ref="E460:T460"/>
    <mergeCell ref="E461:T461"/>
    <mergeCell ref="E462:T462"/>
    <mergeCell ref="E463:T463"/>
    <mergeCell ref="E465:T465"/>
    <mergeCell ref="E449:T449"/>
    <mergeCell ref="E450:T450"/>
    <mergeCell ref="E451:T451"/>
    <mergeCell ref="E452:T452"/>
    <mergeCell ref="E453:T453"/>
    <mergeCell ref="E454:T454"/>
    <mergeCell ref="E455:T455"/>
    <mergeCell ref="E456:T456"/>
    <mergeCell ref="E457:T457"/>
  </mergeCells>
  <pageMargins left="0" right="0" top="0.39370078740157483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в сравнении</vt:lpstr>
      <vt:lpstr>Расходы в сравнении (3)</vt:lpstr>
      <vt:lpstr>'Расходы в сравнении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Pc58</cp:lastModifiedBy>
  <cp:lastPrinted>2022-02-02T18:25:18Z</cp:lastPrinted>
  <dcterms:created xsi:type="dcterms:W3CDTF">2016-03-04T07:16:40Z</dcterms:created>
  <dcterms:modified xsi:type="dcterms:W3CDTF">2022-02-02T18:32:34Z</dcterms:modified>
</cp:coreProperties>
</file>