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Мои распоряжения, отчеты, договоры\Отчет ДОХОДЫ,РАСХОДЫ\2022\"/>
    </mc:Choice>
  </mc:AlternateContent>
  <bookViews>
    <workbookView xWindow="240" yWindow="45" windowWidth="19935" windowHeight="8130" activeTab="1"/>
  </bookViews>
  <sheets>
    <sheet name="Доходы в сравнении" sheetId="4" r:id="rId1"/>
    <sheet name="Расходы в сравнении (3)" sheetId="6" r:id="rId2"/>
  </sheets>
  <definedNames>
    <definedName name="_xlnm.Print_Area" localSheetId="0">'Доходы в сравнении'!$A$1:$R$77</definedName>
    <definedName name="_xlnm.Print_Area" localSheetId="1">'Расходы в сравнении (3)'!$A$1:$Z$583</definedName>
  </definedNames>
  <calcPr calcId="162913"/>
</workbook>
</file>

<file path=xl/calcChain.xml><?xml version="1.0" encoding="utf-8"?>
<calcChain xmlns="http://schemas.openxmlformats.org/spreadsheetml/2006/main">
  <c r="Z7" i="6" l="1"/>
  <c r="Z8" i="6"/>
  <c r="Z9" i="6"/>
  <c r="Z10" i="6"/>
  <c r="Z11" i="6"/>
  <c r="Z12" i="6"/>
  <c r="Z13" i="6"/>
  <c r="Z14" i="6"/>
  <c r="Z15" i="6"/>
  <c r="Z16" i="6"/>
  <c r="Z17" i="6"/>
  <c r="Z19" i="6"/>
  <c r="Z20" i="6"/>
  <c r="Z21" i="6"/>
  <c r="Z22" i="6"/>
  <c r="Z24" i="6"/>
  <c r="Z39" i="6"/>
  <c r="Z40" i="6"/>
  <c r="Z41" i="6"/>
  <c r="Z42" i="6"/>
  <c r="Z43" i="6"/>
  <c r="Z44" i="6"/>
  <c r="Z45" i="6"/>
  <c r="Z46" i="6"/>
  <c r="Z47" i="6"/>
  <c r="Z48" i="6"/>
  <c r="Z49" i="6"/>
  <c r="Z50" i="6"/>
  <c r="Z51" i="6"/>
  <c r="Z52" i="6"/>
  <c r="Z57" i="6"/>
  <c r="Z58" i="6"/>
  <c r="Z59" i="6"/>
  <c r="Z60" i="6"/>
  <c r="Z61" i="6"/>
  <c r="Z63" i="6"/>
  <c r="Z64" i="6"/>
  <c r="Z65" i="6"/>
  <c r="Z66" i="6"/>
  <c r="Z67" i="6"/>
  <c r="Z68" i="6"/>
  <c r="Z69" i="6"/>
  <c r="Z70" i="6"/>
  <c r="Z71" i="6"/>
  <c r="Z72" i="6"/>
  <c r="Z73" i="6"/>
  <c r="Z74" i="6"/>
  <c r="Z75" i="6"/>
  <c r="Z76" i="6"/>
  <c r="Z77" i="6"/>
  <c r="Z78" i="6"/>
  <c r="Z79" i="6"/>
  <c r="Z80" i="6"/>
  <c r="Z81" i="6"/>
  <c r="Z82" i="6"/>
  <c r="Z83" i="6"/>
  <c r="Z84" i="6"/>
  <c r="Z85" i="6"/>
  <c r="Z86" i="6"/>
  <c r="Z87" i="6"/>
  <c r="Z88" i="6"/>
  <c r="Z93" i="6"/>
  <c r="Z94" i="6"/>
  <c r="Z95" i="6"/>
  <c r="Z96" i="6"/>
  <c r="Z97" i="6"/>
  <c r="Z98" i="6"/>
  <c r="Z99" i="6"/>
  <c r="Z100" i="6"/>
  <c r="Z101" i="6"/>
  <c r="Z102" i="6"/>
  <c r="Z103" i="6"/>
  <c r="Z104" i="6"/>
  <c r="Z105" i="6"/>
  <c r="Z106" i="6"/>
  <c r="Z107" i="6"/>
  <c r="Z108" i="6"/>
  <c r="Z109" i="6"/>
  <c r="Z110" i="6"/>
  <c r="Z111" i="6"/>
  <c r="Z112" i="6"/>
  <c r="Z113" i="6"/>
  <c r="Z114" i="6"/>
  <c r="Z115" i="6"/>
  <c r="Z116" i="6"/>
  <c r="Z117" i="6"/>
  <c r="Z118" i="6"/>
  <c r="Z119" i="6"/>
  <c r="Z120" i="6"/>
  <c r="Z121" i="6"/>
  <c r="Z122" i="6"/>
  <c r="Z123" i="6"/>
  <c r="Z124" i="6"/>
  <c r="Z125" i="6"/>
  <c r="Z126" i="6"/>
  <c r="Z127" i="6"/>
  <c r="Z128" i="6"/>
  <c r="Z129" i="6"/>
  <c r="Z130" i="6"/>
  <c r="Z131" i="6"/>
  <c r="Z132" i="6"/>
  <c r="Z133" i="6"/>
  <c r="Z134" i="6"/>
  <c r="Z135" i="6"/>
  <c r="Z136" i="6"/>
  <c r="Z137" i="6"/>
  <c r="Z138" i="6"/>
  <c r="Z139" i="6"/>
  <c r="Z140" i="6"/>
  <c r="Z141" i="6"/>
  <c r="Z151" i="6"/>
  <c r="Z152" i="6"/>
  <c r="Z153" i="6"/>
  <c r="Z154" i="6"/>
  <c r="Z155" i="6"/>
  <c r="Z161" i="6"/>
  <c r="Z166" i="6"/>
  <c r="Z167" i="6"/>
  <c r="Z168" i="6"/>
  <c r="Z169" i="6"/>
  <c r="Z170" i="6"/>
  <c r="Z171" i="6"/>
  <c r="Z172" i="6"/>
  <c r="Z173" i="6"/>
  <c r="Z174" i="6"/>
  <c r="Z175" i="6"/>
  <c r="Z176" i="6"/>
  <c r="Z177" i="6"/>
  <c r="Z178" i="6"/>
  <c r="Z179" i="6"/>
  <c r="Z180" i="6"/>
  <c r="Z181" i="6"/>
  <c r="Z182" i="6"/>
  <c r="Z183" i="6"/>
  <c r="Z184" i="6"/>
  <c r="Z185" i="6"/>
  <c r="Z186" i="6"/>
  <c r="Z187" i="6"/>
  <c r="Z188" i="6"/>
  <c r="Z189" i="6"/>
  <c r="Z191" i="6"/>
  <c r="Z192" i="6"/>
  <c r="Z196" i="6"/>
  <c r="Z197" i="6"/>
  <c r="Z198" i="6"/>
  <c r="Z199" i="6"/>
  <c r="Z200" i="6"/>
  <c r="Z201" i="6"/>
  <c r="Z202" i="6"/>
  <c r="Z203" i="6"/>
  <c r="Z204" i="6"/>
  <c r="Z205" i="6"/>
  <c r="Z206" i="6"/>
  <c r="Z207" i="6"/>
  <c r="Z210" i="6"/>
  <c r="Z211" i="6"/>
  <c r="Z212" i="6"/>
  <c r="Z213" i="6"/>
  <c r="Z214" i="6"/>
  <c r="Z215" i="6"/>
  <c r="Z216" i="6"/>
  <c r="Z217" i="6"/>
  <c r="Z218" i="6"/>
  <c r="Z219" i="6"/>
  <c r="Z220" i="6"/>
  <c r="Z221" i="6"/>
  <c r="Z222" i="6"/>
  <c r="Z223" i="6"/>
  <c r="Z224" i="6"/>
  <c r="Z225" i="6"/>
  <c r="Z226" i="6"/>
  <c r="Z227" i="6"/>
  <c r="Z228" i="6"/>
  <c r="Z242" i="6"/>
  <c r="Z243" i="6"/>
  <c r="Z244" i="6"/>
  <c r="Z245" i="6"/>
  <c r="Z246" i="6"/>
  <c r="Z247" i="6"/>
  <c r="Z250" i="6"/>
  <c r="Z252" i="6"/>
  <c r="Z253" i="6"/>
  <c r="Z254" i="6"/>
  <c r="Z255" i="6"/>
  <c r="Z256" i="6"/>
  <c r="Z257" i="6"/>
  <c r="Z268" i="6"/>
  <c r="Z269" i="6"/>
  <c r="Z270" i="6"/>
  <c r="Z271" i="6"/>
  <c r="Z272" i="6"/>
  <c r="Z273" i="6"/>
  <c r="Z274" i="6"/>
  <c r="Z275" i="6"/>
  <c r="Z287" i="6"/>
  <c r="Z288" i="6"/>
  <c r="Z289" i="6"/>
  <c r="Z290" i="6"/>
  <c r="Z291" i="6"/>
  <c r="Z292" i="6"/>
  <c r="Z293" i="6"/>
  <c r="Z294" i="6"/>
  <c r="Z295" i="6"/>
  <c r="Z296" i="6"/>
  <c r="Z297" i="6"/>
  <c r="Z298" i="6"/>
  <c r="Z299" i="6"/>
  <c r="Z300" i="6"/>
  <c r="Z301" i="6"/>
  <c r="Z302" i="6"/>
  <c r="Z303" i="6"/>
  <c r="Z304" i="6"/>
  <c r="Z305" i="6"/>
  <c r="Z306" i="6"/>
  <c r="Z307" i="6"/>
  <c r="Z310" i="6"/>
  <c r="Z311" i="6"/>
  <c r="Z312" i="6"/>
  <c r="Z313" i="6"/>
  <c r="Z314" i="6"/>
  <c r="Z315" i="6"/>
  <c r="Z316" i="6"/>
  <c r="Z317" i="6"/>
  <c r="Z318" i="6"/>
  <c r="Z319" i="6"/>
  <c r="Z320" i="6"/>
  <c r="Z321" i="6"/>
  <c r="Z322" i="6"/>
  <c r="Z323" i="6"/>
  <c r="Z324" i="6"/>
  <c r="Z325" i="6"/>
  <c r="Z326" i="6"/>
  <c r="Z327" i="6"/>
  <c r="Z328" i="6"/>
  <c r="Z329" i="6"/>
  <c r="Z330" i="6"/>
  <c r="Z332" i="6"/>
  <c r="Z333" i="6"/>
  <c r="Z334" i="6"/>
  <c r="Z335" i="6"/>
  <c r="Z336" i="6"/>
  <c r="Z337" i="6"/>
  <c r="Z338" i="6"/>
  <c r="Z339" i="6"/>
  <c r="Z340" i="6"/>
  <c r="Z341" i="6"/>
  <c r="Z342" i="6"/>
  <c r="Z343" i="6"/>
  <c r="Z344" i="6"/>
  <c r="Z345" i="6"/>
  <c r="Z346" i="6"/>
  <c r="Z347" i="6"/>
  <c r="Z348" i="6"/>
  <c r="Z349" i="6"/>
  <c r="Z350" i="6"/>
  <c r="Z351" i="6"/>
  <c r="Z352" i="6"/>
  <c r="Z353" i="6"/>
  <c r="Z354" i="6"/>
  <c r="Z355" i="6"/>
  <c r="Z356" i="6"/>
  <c r="Z358" i="6"/>
  <c r="Z359" i="6"/>
  <c r="Z360" i="6"/>
  <c r="Z361" i="6"/>
  <c r="Z362" i="6"/>
  <c r="Z363" i="6"/>
  <c r="Z364" i="6"/>
  <c r="Z365" i="6"/>
  <c r="Z366" i="6"/>
  <c r="Z367" i="6"/>
  <c r="Z368" i="6"/>
  <c r="Z369" i="6"/>
  <c r="Z370" i="6"/>
  <c r="Z371" i="6"/>
  <c r="Z372" i="6"/>
  <c r="Z373" i="6"/>
  <c r="Z374" i="6"/>
  <c r="Z375" i="6"/>
  <c r="Z376" i="6"/>
  <c r="Z379" i="6"/>
  <c r="Z380" i="6"/>
  <c r="Z381" i="6"/>
  <c r="Z382" i="6"/>
  <c r="Z384" i="6"/>
  <c r="Z386" i="6"/>
  <c r="Z388" i="6"/>
  <c r="Z389" i="6"/>
  <c r="Z391" i="6"/>
  <c r="Z392" i="6"/>
  <c r="Z393" i="6"/>
  <c r="Z394" i="6"/>
  <c r="Z395" i="6"/>
  <c r="Z396" i="6"/>
  <c r="Z397" i="6"/>
  <c r="Z398" i="6"/>
  <c r="Z399" i="6"/>
  <c r="Z400" i="6"/>
  <c r="Z401" i="6"/>
  <c r="Z403" i="6"/>
  <c r="Z404" i="6"/>
  <c r="Z405" i="6"/>
  <c r="Z406" i="6"/>
  <c r="Z407" i="6"/>
  <c r="Z408" i="6"/>
  <c r="Z409" i="6"/>
  <c r="Z410" i="6"/>
  <c r="Z411" i="6"/>
  <c r="Z412" i="6"/>
  <c r="Z413" i="6"/>
  <c r="Z414" i="6"/>
  <c r="Z415" i="6"/>
  <c r="Z416" i="6"/>
  <c r="Z417" i="6"/>
  <c r="Z418" i="6"/>
  <c r="Z419" i="6"/>
  <c r="Z420" i="6"/>
  <c r="Z421" i="6"/>
  <c r="Z422" i="6"/>
  <c r="Z423" i="6"/>
  <c r="Z424" i="6"/>
  <c r="Z425" i="6"/>
  <c r="Z426" i="6"/>
  <c r="Z427" i="6"/>
  <c r="Z428" i="6"/>
  <c r="Z429" i="6"/>
  <c r="Z430" i="6"/>
  <c r="Z431" i="6"/>
  <c r="Z432" i="6"/>
  <c r="Z433" i="6"/>
  <c r="Z434" i="6"/>
  <c r="Z435" i="6"/>
  <c r="Z436" i="6"/>
  <c r="Z437" i="6"/>
  <c r="Z438" i="6"/>
  <c r="Z439" i="6"/>
  <c r="Z441" i="6"/>
  <c r="Z442" i="6"/>
  <c r="Z443" i="6"/>
  <c r="Z444" i="6"/>
  <c r="Z445" i="6"/>
  <c r="Z446" i="6"/>
  <c r="Z447" i="6"/>
  <c r="Z448" i="6"/>
  <c r="Z449" i="6"/>
  <c r="Z450" i="6"/>
  <c r="Z451" i="6"/>
  <c r="Z452" i="6"/>
  <c r="Z453" i="6"/>
  <c r="Z454" i="6"/>
  <c r="Z455" i="6"/>
  <c r="Z456" i="6"/>
  <c r="Z457" i="6"/>
  <c r="Z458" i="6"/>
  <c r="Z459" i="6"/>
  <c r="Z460" i="6"/>
  <c r="Z461" i="6"/>
  <c r="Z462" i="6"/>
  <c r="Z463" i="6"/>
  <c r="Z464" i="6"/>
  <c r="Z465" i="6"/>
  <c r="Z500" i="6"/>
  <c r="Z501" i="6"/>
  <c r="Z502" i="6"/>
  <c r="Z503" i="6"/>
  <c r="Z504" i="6"/>
  <c r="Z505" i="6"/>
  <c r="Z506" i="6"/>
  <c r="Z507" i="6"/>
  <c r="Z508" i="6"/>
  <c r="Z509" i="6"/>
  <c r="Z510" i="6"/>
  <c r="Z511" i="6"/>
  <c r="Z512" i="6"/>
  <c r="Z513" i="6"/>
  <c r="Z514" i="6"/>
  <c r="Z515" i="6"/>
  <c r="Z516" i="6"/>
  <c r="Z517" i="6"/>
  <c r="Z518" i="6"/>
  <c r="Z519" i="6"/>
  <c r="Z520" i="6"/>
  <c r="Z521" i="6"/>
  <c r="Z522" i="6"/>
  <c r="Z523" i="6"/>
  <c r="Z524" i="6"/>
  <c r="Z525" i="6"/>
  <c r="Z526" i="6"/>
  <c r="Z527" i="6"/>
  <c r="Z528" i="6"/>
  <c r="Z529" i="6"/>
  <c r="Z530" i="6"/>
  <c r="Z531" i="6"/>
  <c r="Z532" i="6"/>
  <c r="Z533" i="6"/>
  <c r="Z534" i="6"/>
  <c r="Z535" i="6"/>
  <c r="Z536" i="6"/>
  <c r="Z537" i="6"/>
  <c r="Z538" i="6"/>
  <c r="Z539" i="6"/>
  <c r="Z540" i="6"/>
  <c r="Z541" i="6"/>
  <c r="Z545" i="6"/>
  <c r="Z546" i="6"/>
  <c r="Z547" i="6"/>
  <c r="Z548" i="6"/>
  <c r="Z549" i="6"/>
  <c r="Z550" i="6"/>
  <c r="Z551" i="6"/>
  <c r="Z552" i="6"/>
  <c r="Z553" i="6"/>
  <c r="Z554" i="6"/>
  <c r="Z555" i="6"/>
  <c r="Z556" i="6"/>
  <c r="Z557" i="6"/>
  <c r="Z558" i="6"/>
  <c r="Z559" i="6"/>
  <c r="Z560" i="6"/>
  <c r="Z561" i="6"/>
  <c r="Z562" i="6"/>
  <c r="Z563" i="6"/>
  <c r="Z564" i="6"/>
  <c r="Z565" i="6"/>
  <c r="Z566" i="6"/>
  <c r="Z567" i="6"/>
  <c r="Z568" i="6"/>
  <c r="Z569" i="6"/>
  <c r="Z572" i="6"/>
  <c r="Z573" i="6"/>
  <c r="Z574" i="6"/>
  <c r="Z575" i="6"/>
  <c r="Z576" i="6"/>
  <c r="X7" i="6"/>
  <c r="X8" i="6"/>
  <c r="X9" i="6"/>
  <c r="X10" i="6"/>
  <c r="X11" i="6"/>
  <c r="X12" i="6"/>
  <c r="X13" i="6"/>
  <c r="X14" i="6"/>
  <c r="X15" i="6"/>
  <c r="X16" i="6"/>
  <c r="X17" i="6"/>
  <c r="X18" i="6"/>
  <c r="X19" i="6"/>
  <c r="X20" i="6"/>
  <c r="X21" i="6"/>
  <c r="X22" i="6"/>
  <c r="X23" i="6"/>
  <c r="X24" i="6"/>
  <c r="X25" i="6"/>
  <c r="X26" i="6"/>
  <c r="X27" i="6"/>
  <c r="X28" i="6"/>
  <c r="X29" i="6"/>
  <c r="X30" i="6"/>
  <c r="X31" i="6"/>
  <c r="X32" i="6"/>
  <c r="X33" i="6"/>
  <c r="X34" i="6"/>
  <c r="X35" i="6"/>
  <c r="X36" i="6"/>
  <c r="X37" i="6"/>
  <c r="X38" i="6"/>
  <c r="X39" i="6"/>
  <c r="X40" i="6"/>
  <c r="X41" i="6"/>
  <c r="X42" i="6"/>
  <c r="X43" i="6"/>
  <c r="X44" i="6"/>
  <c r="X45" i="6"/>
  <c r="X46" i="6"/>
  <c r="X47" i="6"/>
  <c r="X48" i="6"/>
  <c r="X49" i="6"/>
  <c r="X50" i="6"/>
  <c r="X51" i="6"/>
  <c r="X52" i="6"/>
  <c r="X53" i="6"/>
  <c r="X54" i="6"/>
  <c r="X55" i="6"/>
  <c r="X56" i="6"/>
  <c r="X57" i="6"/>
  <c r="X58" i="6"/>
  <c r="X59" i="6"/>
  <c r="X60" i="6"/>
  <c r="X61" i="6"/>
  <c r="X62" i="6"/>
  <c r="X63" i="6"/>
  <c r="X64" i="6"/>
  <c r="X65" i="6"/>
  <c r="X72" i="6"/>
  <c r="X73" i="6"/>
  <c r="X74" i="6"/>
  <c r="X75" i="6"/>
  <c r="X76" i="6"/>
  <c r="X77" i="6"/>
  <c r="X78" i="6"/>
  <c r="X81" i="6"/>
  <c r="X82" i="6"/>
  <c r="X83" i="6"/>
  <c r="X84" i="6"/>
  <c r="X85" i="6"/>
  <c r="X86" i="6"/>
  <c r="X87" i="6"/>
  <c r="X88" i="6"/>
  <c r="X89" i="6"/>
  <c r="X90" i="6"/>
  <c r="X91" i="6"/>
  <c r="X92" i="6"/>
  <c r="X93" i="6"/>
  <c r="X94" i="6"/>
  <c r="X95" i="6"/>
  <c r="X96" i="6"/>
  <c r="X97" i="6"/>
  <c r="X98" i="6"/>
  <c r="X99" i="6"/>
  <c r="X100" i="6"/>
  <c r="X101" i="6"/>
  <c r="X102" i="6"/>
  <c r="X103" i="6"/>
  <c r="X104" i="6"/>
  <c r="X105" i="6"/>
  <c r="X106" i="6"/>
  <c r="X107" i="6"/>
  <c r="X108" i="6"/>
  <c r="X109" i="6"/>
  <c r="X110" i="6"/>
  <c r="X111" i="6"/>
  <c r="X112" i="6"/>
  <c r="X113" i="6"/>
  <c r="X114" i="6"/>
  <c r="X115" i="6"/>
  <c r="X116" i="6"/>
  <c r="X117" i="6"/>
  <c r="X118" i="6"/>
  <c r="X119" i="6"/>
  <c r="X120" i="6"/>
  <c r="X121" i="6"/>
  <c r="X122" i="6"/>
  <c r="X123" i="6"/>
  <c r="X124" i="6"/>
  <c r="X125" i="6"/>
  <c r="X126" i="6"/>
  <c r="X127" i="6"/>
  <c r="X128" i="6"/>
  <c r="X129" i="6"/>
  <c r="X130" i="6"/>
  <c r="X131" i="6"/>
  <c r="X132" i="6"/>
  <c r="X133" i="6"/>
  <c r="X134" i="6"/>
  <c r="X135" i="6"/>
  <c r="X136" i="6"/>
  <c r="X137" i="6"/>
  <c r="X138" i="6"/>
  <c r="X139" i="6"/>
  <c r="X140" i="6"/>
  <c r="X141" i="6"/>
  <c r="X142" i="6"/>
  <c r="X143" i="6"/>
  <c r="X144" i="6"/>
  <c r="X145" i="6"/>
  <c r="X146" i="6"/>
  <c r="X147" i="6"/>
  <c r="X148" i="6"/>
  <c r="X149" i="6"/>
  <c r="X150" i="6"/>
  <c r="X151" i="6"/>
  <c r="X152" i="6"/>
  <c r="X153" i="6"/>
  <c r="X156" i="6"/>
  <c r="X157" i="6"/>
  <c r="X158" i="6"/>
  <c r="X159" i="6"/>
  <c r="X160" i="6"/>
  <c r="X161" i="6"/>
  <c r="X162" i="6"/>
  <c r="X163" i="6"/>
  <c r="X164" i="6"/>
  <c r="X165" i="6"/>
  <c r="X170" i="6"/>
  <c r="X171" i="6"/>
  <c r="X172" i="6"/>
  <c r="X173" i="6"/>
  <c r="X174" i="6"/>
  <c r="X175" i="6"/>
  <c r="X176" i="6"/>
  <c r="X177" i="6"/>
  <c r="X178" i="6"/>
  <c r="X179" i="6"/>
  <c r="X180" i="6"/>
  <c r="X181" i="6"/>
  <c r="X182" i="6"/>
  <c r="X183" i="6"/>
  <c r="X184" i="6"/>
  <c r="X185" i="6"/>
  <c r="X186" i="6"/>
  <c r="X187" i="6"/>
  <c r="X188" i="6"/>
  <c r="X189" i="6"/>
  <c r="X190" i="6"/>
  <c r="X191" i="6"/>
  <c r="X192" i="6"/>
  <c r="X193" i="6"/>
  <c r="X194" i="6"/>
  <c r="X195" i="6"/>
  <c r="X196" i="6"/>
  <c r="X197" i="6"/>
  <c r="X198" i="6"/>
  <c r="X199" i="6"/>
  <c r="X200" i="6"/>
  <c r="X201" i="6"/>
  <c r="X202" i="6"/>
  <c r="X203" i="6"/>
  <c r="X204" i="6"/>
  <c r="X205" i="6"/>
  <c r="X206" i="6"/>
  <c r="X207" i="6"/>
  <c r="X208" i="6"/>
  <c r="X209" i="6"/>
  <c r="X210" i="6"/>
  <c r="X211" i="6"/>
  <c r="X212" i="6"/>
  <c r="X228" i="6"/>
  <c r="X229" i="6"/>
  <c r="X230" i="6"/>
  <c r="X231" i="6"/>
  <c r="X232" i="6"/>
  <c r="X233" i="6"/>
  <c r="X234" i="6"/>
  <c r="X235" i="6"/>
  <c r="X236" i="6"/>
  <c r="X237" i="6"/>
  <c r="X238" i="6"/>
  <c r="X239" i="6"/>
  <c r="X240" i="6"/>
  <c r="X241" i="6"/>
  <c r="X242" i="6"/>
  <c r="X243" i="6"/>
  <c r="X244" i="6"/>
  <c r="X245" i="6"/>
  <c r="X246" i="6"/>
  <c r="X247" i="6"/>
  <c r="X248" i="6"/>
  <c r="X249" i="6"/>
  <c r="X250" i="6"/>
  <c r="X251" i="6"/>
  <c r="X253" i="6"/>
  <c r="X254" i="6"/>
  <c r="X255" i="6"/>
  <c r="X256" i="6"/>
  <c r="X257" i="6"/>
  <c r="X258" i="6"/>
  <c r="X259" i="6"/>
  <c r="X260" i="6"/>
  <c r="X261" i="6"/>
  <c r="X262" i="6"/>
  <c r="X263" i="6"/>
  <c r="X264" i="6"/>
  <c r="X265" i="6"/>
  <c r="X266" i="6"/>
  <c r="X267" i="6"/>
  <c r="X271" i="6"/>
  <c r="X272" i="6"/>
  <c r="X273" i="6"/>
  <c r="X274" i="6"/>
  <c r="X275" i="6"/>
  <c r="X276" i="6"/>
  <c r="X277" i="6"/>
  <c r="X278" i="6"/>
  <c r="X279" i="6"/>
  <c r="X280" i="6"/>
  <c r="X281" i="6"/>
  <c r="X282" i="6"/>
  <c r="X283" i="6"/>
  <c r="X284" i="6"/>
  <c r="X285" i="6"/>
  <c r="X291" i="6"/>
  <c r="X292" i="6"/>
  <c r="X293" i="6"/>
  <c r="X294" i="6"/>
  <c r="X296" i="6"/>
  <c r="X300" i="6"/>
  <c r="X301" i="6"/>
  <c r="X302" i="6"/>
  <c r="X303" i="6"/>
  <c r="X304" i="6"/>
  <c r="X305" i="6"/>
  <c r="X306" i="6"/>
  <c r="X307" i="6"/>
  <c r="X308" i="6"/>
  <c r="X309" i="6"/>
  <c r="X310" i="6"/>
  <c r="X311" i="6"/>
  <c r="X312" i="6"/>
  <c r="X313" i="6"/>
  <c r="X314" i="6"/>
  <c r="X315" i="6"/>
  <c r="X316" i="6"/>
  <c r="X319" i="6"/>
  <c r="X320" i="6"/>
  <c r="X321" i="6"/>
  <c r="X322" i="6"/>
  <c r="X323" i="6"/>
  <c r="X324" i="6"/>
  <c r="X325" i="6"/>
  <c r="X326" i="6"/>
  <c r="X327" i="6"/>
  <c r="X328" i="6"/>
  <c r="X329" i="6"/>
  <c r="X330" i="6"/>
  <c r="X331" i="6"/>
  <c r="X332" i="6"/>
  <c r="X333" i="6"/>
  <c r="X334" i="6"/>
  <c r="X335" i="6"/>
  <c r="X339" i="6"/>
  <c r="X340" i="6"/>
  <c r="X341" i="6"/>
  <c r="X342" i="6"/>
  <c r="X343" i="6"/>
  <c r="X344" i="6"/>
  <c r="X345" i="6"/>
  <c r="X346" i="6"/>
  <c r="X347" i="6"/>
  <c r="X348" i="6"/>
  <c r="X349" i="6"/>
  <c r="X350" i="6"/>
  <c r="X351" i="6"/>
  <c r="X352" i="6"/>
  <c r="X353" i="6"/>
  <c r="X354" i="6"/>
  <c r="X355" i="6"/>
  <c r="X356" i="6"/>
  <c r="X357" i="6"/>
  <c r="X358" i="6"/>
  <c r="X366" i="6"/>
  <c r="X367" i="6"/>
  <c r="X368" i="6"/>
  <c r="X369" i="6"/>
  <c r="X370" i="6"/>
  <c r="X371" i="6"/>
  <c r="X372" i="6"/>
  <c r="X373" i="6"/>
  <c r="X374" i="6"/>
  <c r="X375" i="6"/>
  <c r="X376" i="6"/>
  <c r="X377" i="6"/>
  <c r="X378" i="6"/>
  <c r="X379" i="6"/>
  <c r="X380" i="6"/>
  <c r="X381" i="6"/>
  <c r="X382" i="6"/>
  <c r="X383" i="6"/>
  <c r="X384" i="6"/>
  <c r="X385" i="6"/>
  <c r="X386" i="6"/>
  <c r="X387" i="6"/>
  <c r="X388" i="6"/>
  <c r="X389" i="6"/>
  <c r="X390" i="6"/>
  <c r="X391" i="6"/>
  <c r="X392" i="6"/>
  <c r="X393" i="6"/>
  <c r="X394" i="6"/>
  <c r="X397" i="6"/>
  <c r="X398" i="6"/>
  <c r="X399" i="6"/>
  <c r="X400" i="6"/>
  <c r="X401" i="6"/>
  <c r="X402" i="6"/>
  <c r="X404" i="6"/>
  <c r="X424" i="6"/>
  <c r="X425" i="6"/>
  <c r="X426" i="6"/>
  <c r="X442" i="6"/>
  <c r="X443" i="6"/>
  <c r="X444" i="6"/>
  <c r="X445" i="6"/>
  <c r="X446" i="6"/>
  <c r="X447" i="6"/>
  <c r="X448" i="6"/>
  <c r="X449" i="6"/>
  <c r="X450" i="6"/>
  <c r="X451" i="6"/>
  <c r="X452" i="6"/>
  <c r="X453" i="6"/>
  <c r="X454" i="6"/>
  <c r="X455" i="6"/>
  <c r="X456" i="6"/>
  <c r="X457" i="6"/>
  <c r="X458" i="6"/>
  <c r="X459" i="6"/>
  <c r="X460" i="6"/>
  <c r="X461" i="6"/>
  <c r="X462" i="6"/>
  <c r="X463" i="6"/>
  <c r="X464" i="6"/>
  <c r="X465" i="6"/>
  <c r="X466" i="6"/>
  <c r="X467" i="6"/>
  <c r="X468" i="6"/>
  <c r="X469" i="6"/>
  <c r="X470" i="6"/>
  <c r="X471" i="6"/>
  <c r="X472" i="6"/>
  <c r="X473" i="6"/>
  <c r="X474" i="6"/>
  <c r="X475" i="6"/>
  <c r="X476" i="6"/>
  <c r="X477" i="6"/>
  <c r="X478" i="6"/>
  <c r="X479" i="6"/>
  <c r="X480" i="6"/>
  <c r="X481" i="6"/>
  <c r="X482" i="6"/>
  <c r="X483" i="6"/>
  <c r="X484" i="6"/>
  <c r="X485" i="6"/>
  <c r="X486" i="6"/>
  <c r="X487" i="6"/>
  <c r="X488" i="6"/>
  <c r="X489" i="6"/>
  <c r="X490" i="6"/>
  <c r="X491" i="6"/>
  <c r="X492" i="6"/>
  <c r="X493" i="6"/>
  <c r="X494" i="6"/>
  <c r="X495" i="6"/>
  <c r="X496" i="6"/>
  <c r="X497" i="6"/>
  <c r="X498" i="6"/>
  <c r="X499" i="6"/>
  <c r="X500" i="6"/>
  <c r="X501" i="6"/>
  <c r="X502" i="6"/>
  <c r="X503" i="6"/>
  <c r="X504" i="6"/>
  <c r="X505" i="6"/>
  <c r="X506" i="6"/>
  <c r="X507" i="6"/>
  <c r="X508" i="6"/>
  <c r="X509" i="6"/>
  <c r="X510" i="6"/>
  <c r="X511" i="6"/>
  <c r="X512" i="6"/>
  <c r="X513" i="6"/>
  <c r="X514" i="6"/>
  <c r="X515" i="6"/>
  <c r="X516" i="6"/>
  <c r="X517" i="6"/>
  <c r="X518" i="6"/>
  <c r="X519" i="6"/>
  <c r="X520" i="6"/>
  <c r="X521" i="6"/>
  <c r="X522" i="6"/>
  <c r="X523" i="6"/>
  <c r="X524" i="6"/>
  <c r="X525" i="6"/>
  <c r="X526" i="6"/>
  <c r="X527" i="6"/>
  <c r="X528" i="6"/>
  <c r="X529" i="6"/>
  <c r="X530" i="6"/>
  <c r="X531" i="6"/>
  <c r="X532" i="6"/>
  <c r="X533" i="6"/>
  <c r="X534" i="6"/>
  <c r="X535" i="6"/>
  <c r="X536" i="6"/>
  <c r="X537" i="6"/>
  <c r="X538" i="6"/>
  <c r="X539" i="6"/>
  <c r="X540" i="6"/>
  <c r="X541" i="6"/>
  <c r="X542" i="6"/>
  <c r="X543" i="6"/>
  <c r="X544" i="6"/>
  <c r="X545" i="6"/>
  <c r="X546" i="6"/>
  <c r="X547" i="6"/>
  <c r="X548" i="6"/>
  <c r="X549" i="6"/>
  <c r="X555" i="6"/>
  <c r="X556" i="6"/>
  <c r="X557" i="6"/>
  <c r="X558" i="6"/>
  <c r="X559" i="6"/>
  <c r="X560" i="6"/>
  <c r="X561" i="6"/>
  <c r="X562" i="6"/>
  <c r="X563" i="6"/>
  <c r="X564" i="6"/>
  <c r="X565" i="6"/>
  <c r="X566" i="6"/>
  <c r="X567" i="6"/>
  <c r="X568" i="6"/>
  <c r="X569" i="6"/>
  <c r="X570" i="6"/>
  <c r="X571" i="6"/>
  <c r="X572" i="6"/>
  <c r="X573" i="6"/>
  <c r="X574" i="6"/>
  <c r="X575" i="6"/>
  <c r="X576" i="6"/>
  <c r="R15" i="4"/>
  <c r="W401" i="6"/>
  <c r="V401" i="6"/>
  <c r="W400" i="6"/>
  <c r="V400" i="6"/>
  <c r="Y401" i="6"/>
  <c r="Y209" i="6" l="1"/>
  <c r="Y208" i="6"/>
  <c r="Y218" i="6"/>
  <c r="Y223" i="6"/>
  <c r="V223" i="6"/>
  <c r="W223" i="6"/>
  <c r="U223" i="6"/>
  <c r="P12" i="4" l="1"/>
  <c r="P14" i="4"/>
  <c r="P16" i="4"/>
  <c r="P18" i="4"/>
  <c r="P19" i="4"/>
  <c r="P20" i="4"/>
  <c r="P23" i="4"/>
  <c r="P24" i="4"/>
  <c r="P25" i="4"/>
  <c r="P26" i="4"/>
  <c r="P28" i="4"/>
  <c r="P29" i="4"/>
  <c r="P30" i="4"/>
  <c r="P32" i="4"/>
  <c r="P35" i="4"/>
  <c r="P36" i="4"/>
  <c r="P37" i="4"/>
  <c r="P41" i="4"/>
  <c r="P45" i="4"/>
  <c r="P47" i="4"/>
  <c r="P49" i="4"/>
  <c r="P52" i="4"/>
  <c r="P56" i="4"/>
  <c r="P57" i="4"/>
  <c r="P59" i="4"/>
  <c r="P60" i="4"/>
  <c r="P61" i="4"/>
  <c r="P62" i="4"/>
  <c r="P63" i="4"/>
  <c r="P65" i="4"/>
  <c r="P66" i="4"/>
  <c r="P67" i="4"/>
  <c r="P71" i="4"/>
  <c r="P73" i="4"/>
  <c r="P75" i="4"/>
  <c r="P76" i="4"/>
  <c r="Y238" i="6" l="1"/>
  <c r="V238" i="6"/>
  <c r="W238" i="6"/>
  <c r="U238" i="6"/>
  <c r="Y234" i="6"/>
  <c r="V234" i="6"/>
  <c r="W234" i="6"/>
  <c r="U234" i="6"/>
  <c r="Y230" i="6"/>
  <c r="V230" i="6"/>
  <c r="W230" i="6"/>
  <c r="U230" i="6"/>
  <c r="U250" i="6"/>
  <c r="R41" i="4" l="1"/>
  <c r="R43" i="4"/>
  <c r="O74" i="4" l="1"/>
  <c r="N74" i="4"/>
  <c r="P74" i="4" l="1"/>
  <c r="Y258" i="6"/>
  <c r="W258" i="6"/>
  <c r="V258" i="6"/>
  <c r="U258" i="6"/>
  <c r="Y470" i="6" l="1"/>
  <c r="Y471" i="6"/>
  <c r="V471" i="6"/>
  <c r="W471" i="6"/>
  <c r="U471" i="6"/>
  <c r="O72" i="4" l="1"/>
  <c r="P72" i="4" s="1"/>
  <c r="Q44" i="4" l="1"/>
  <c r="O44" i="4"/>
  <c r="N44" i="4"/>
  <c r="P44" i="4" l="1"/>
  <c r="R52" i="4"/>
  <c r="R56" i="4"/>
  <c r="R57" i="4"/>
  <c r="R59" i="4"/>
  <c r="R60" i="4"/>
  <c r="R61" i="4"/>
  <c r="R62" i="4"/>
  <c r="R63" i="4"/>
  <c r="R66" i="4"/>
  <c r="R40" i="4"/>
  <c r="R28" i="4"/>
  <c r="R29" i="4"/>
  <c r="R16" i="4"/>
  <c r="R37" i="4" l="1"/>
  <c r="Y31" i="6" l="1"/>
  <c r="V31" i="6"/>
  <c r="W31" i="6"/>
  <c r="U31" i="6"/>
  <c r="Y26" i="6"/>
  <c r="Y25" i="6" s="1"/>
  <c r="V26" i="6"/>
  <c r="W26" i="6"/>
  <c r="U26" i="6"/>
  <c r="U25" i="6" s="1"/>
  <c r="V25" i="6" l="1"/>
  <c r="W25" i="6"/>
  <c r="R32" i="4" l="1"/>
  <c r="R34" i="4"/>
  <c r="R35" i="4"/>
  <c r="R36" i="4"/>
  <c r="R47" i="4"/>
  <c r="R49" i="4"/>
  <c r="R67" i="4"/>
  <c r="R69" i="4"/>
  <c r="R71" i="4"/>
  <c r="Y294" i="6" l="1"/>
  <c r="Y356" i="6" l="1"/>
  <c r="V356" i="6"/>
  <c r="W356" i="6"/>
  <c r="U356" i="6"/>
  <c r="Y277" i="6" l="1"/>
  <c r="Y377" i="6" l="1"/>
  <c r="V377" i="6"/>
  <c r="W377" i="6"/>
  <c r="U377" i="6"/>
  <c r="R25" i="4" l="1"/>
  <c r="R26" i="4"/>
  <c r="Y543" i="6" l="1"/>
  <c r="Y542" i="6" s="1"/>
  <c r="V543" i="6"/>
  <c r="W543" i="6"/>
  <c r="U543" i="6"/>
  <c r="U542" i="6" s="1"/>
  <c r="Y330" i="6"/>
  <c r="V330" i="6"/>
  <c r="W330" i="6"/>
  <c r="U330" i="6"/>
  <c r="Y229" i="6"/>
  <c r="U17" i="6"/>
  <c r="U229" i="6" l="1"/>
  <c r="U209" i="6" s="1"/>
  <c r="V542" i="6"/>
  <c r="W542" i="6"/>
  <c r="W229" i="6"/>
  <c r="W209" i="6" s="1"/>
  <c r="W208" i="6" s="1"/>
  <c r="V229" i="6"/>
  <c r="R12" i="4"/>
  <c r="V209" i="6" l="1"/>
  <c r="R23" i="4" l="1"/>
  <c r="R24" i="4" l="1"/>
  <c r="Q64" i="4"/>
  <c r="O64" i="4"/>
  <c r="N64" i="4"/>
  <c r="Q22" i="4"/>
  <c r="O22" i="4"/>
  <c r="N22" i="4"/>
  <c r="P64" i="4" l="1"/>
  <c r="P22" i="4"/>
  <c r="R64" i="4"/>
  <c r="R22" i="4"/>
  <c r="Y491" i="6"/>
  <c r="Y489" i="6"/>
  <c r="Y485" i="6"/>
  <c r="Y484" i="6"/>
  <c r="Y483" i="6" s="1"/>
  <c r="Y481" i="6"/>
  <c r="Y480" i="6" s="1"/>
  <c r="Y479" i="6" s="1"/>
  <c r="Y477" i="6"/>
  <c r="Y475" i="6"/>
  <c r="Y473" i="6"/>
  <c r="V473" i="6"/>
  <c r="W473" i="6"/>
  <c r="V475" i="6"/>
  <c r="W475" i="6"/>
  <c r="V477" i="6"/>
  <c r="W477" i="6"/>
  <c r="V481" i="6"/>
  <c r="W481" i="6"/>
  <c r="V485" i="6"/>
  <c r="W485" i="6"/>
  <c r="V489" i="6"/>
  <c r="W489" i="6"/>
  <c r="V491" i="6"/>
  <c r="W491" i="6"/>
  <c r="U491" i="6"/>
  <c r="U489" i="6"/>
  <c r="U485" i="6"/>
  <c r="U484" i="6" s="1"/>
  <c r="U483" i="6" s="1"/>
  <c r="U481" i="6"/>
  <c r="U480" i="6" s="1"/>
  <c r="U479" i="6" s="1"/>
  <c r="U477" i="6"/>
  <c r="U475" i="6"/>
  <c r="U473" i="6"/>
  <c r="V218" i="6"/>
  <c r="W218" i="6"/>
  <c r="U218" i="6"/>
  <c r="Y30" i="6"/>
  <c r="Y29" i="6" s="1"/>
  <c r="W30" i="6"/>
  <c r="V30" i="6"/>
  <c r="V29" i="6" s="1"/>
  <c r="U30" i="6"/>
  <c r="U29" i="6" s="1"/>
  <c r="V470" i="6" l="1"/>
  <c r="W470" i="6"/>
  <c r="U470" i="6"/>
  <c r="U469" i="6" s="1"/>
  <c r="Y469" i="6"/>
  <c r="V480" i="6"/>
  <c r="Y488" i="6"/>
  <c r="Y487" i="6" s="1"/>
  <c r="U488" i="6"/>
  <c r="U487" i="6" s="1"/>
  <c r="W488" i="6"/>
  <c r="W484" i="6"/>
  <c r="V484" i="6"/>
  <c r="W480" i="6"/>
  <c r="W29" i="6"/>
  <c r="V488" i="6"/>
  <c r="Y468" i="6"/>
  <c r="V479" i="6" l="1"/>
  <c r="Y467" i="6"/>
  <c r="Y466" i="6" s="1"/>
  <c r="U468" i="6"/>
  <c r="U467" i="6" s="1"/>
  <c r="W487" i="6"/>
  <c r="W483" i="6"/>
  <c r="V483" i="6"/>
  <c r="W479" i="6"/>
  <c r="W469" i="6"/>
  <c r="V469" i="6"/>
  <c r="V487" i="6"/>
  <c r="W468" i="6" l="1"/>
  <c r="V468" i="6"/>
  <c r="W467" i="6" l="1"/>
  <c r="V467" i="6"/>
  <c r="Q42" i="4"/>
  <c r="O42" i="4"/>
  <c r="N42" i="4"/>
  <c r="R42" i="4" l="1"/>
  <c r="W466" i="6"/>
  <c r="V466" i="6"/>
  <c r="Y570" i="6" l="1"/>
  <c r="Y289" i="6" l="1"/>
  <c r="Y288" i="6" s="1"/>
  <c r="Y287" i="6" s="1"/>
  <c r="Y214" i="6"/>
  <c r="Y213" i="6" l="1"/>
  <c r="O13" i="4" l="1"/>
  <c r="Y319" i="6" l="1"/>
  <c r="W319" i="6"/>
  <c r="V319" i="6"/>
  <c r="U319" i="6"/>
  <c r="Y250" i="6"/>
  <c r="Y249" i="6" s="1"/>
  <c r="V250" i="6"/>
  <c r="V249" i="6" s="1"/>
  <c r="W250" i="6"/>
  <c r="U249" i="6"/>
  <c r="Y144" i="6"/>
  <c r="Y143" i="6" s="1"/>
  <c r="Y142" i="6" s="1"/>
  <c r="V144" i="6"/>
  <c r="W144" i="6"/>
  <c r="U144" i="6"/>
  <c r="W249" i="6" l="1"/>
  <c r="U564" i="6"/>
  <c r="Y572" i="6"/>
  <c r="U572" i="6"/>
  <c r="V557" i="6" l="1"/>
  <c r="Y405" i="6" l="1"/>
  <c r="V405" i="6"/>
  <c r="W405" i="6"/>
  <c r="U405" i="6"/>
  <c r="U400" i="6" s="1"/>
  <c r="U399" i="6" s="1"/>
  <c r="Y400" i="6" l="1"/>
  <c r="Y397" i="6"/>
  <c r="Y395" i="6"/>
  <c r="V395" i="6"/>
  <c r="W395" i="6"/>
  <c r="V397" i="6"/>
  <c r="W397" i="6"/>
  <c r="U397" i="6"/>
  <c r="U395" i="6"/>
  <c r="Y399" i="6" l="1"/>
  <c r="W399" i="6"/>
  <c r="V399" i="6"/>
  <c r="V394" i="6"/>
  <c r="U394" i="6"/>
  <c r="U393" i="6" s="1"/>
  <c r="U392" i="6" s="1"/>
  <c r="W394" i="6"/>
  <c r="Y394" i="6"/>
  <c r="V370" i="6"/>
  <c r="V369" i="6" s="1"/>
  <c r="V368" i="6" s="1"/>
  <c r="W370" i="6"/>
  <c r="U370" i="6"/>
  <c r="U369" i="6" s="1"/>
  <c r="U368" i="6" s="1"/>
  <c r="V277" i="6"/>
  <c r="W277" i="6"/>
  <c r="U277" i="6"/>
  <c r="Y393" i="6" l="1"/>
  <c r="W369" i="6"/>
  <c r="V393" i="6"/>
  <c r="W393" i="6"/>
  <c r="W368" i="6" l="1"/>
  <c r="Y392" i="6"/>
  <c r="V392" i="6"/>
  <c r="W392" i="6"/>
  <c r="R20" i="4"/>
  <c r="Q39" i="4" l="1"/>
  <c r="O11" i="4" l="1"/>
  <c r="O17" i="4" l="1"/>
  <c r="O10" i="4" l="1"/>
  <c r="Y559" i="6"/>
  <c r="V559" i="6"/>
  <c r="W559" i="6"/>
  <c r="U559" i="6"/>
  <c r="Y459" i="6"/>
  <c r="V459" i="6"/>
  <c r="W459" i="6"/>
  <c r="U459" i="6"/>
  <c r="U431" i="6"/>
  <c r="Y379" i="6"/>
  <c r="U379" i="6"/>
  <c r="U376" i="6" s="1"/>
  <c r="Y301" i="6"/>
  <c r="Y104" i="6"/>
  <c r="Y59" i="6"/>
  <c r="Y17" i="6"/>
  <c r="V301" i="6"/>
  <c r="W301" i="6"/>
  <c r="U301" i="6"/>
  <c r="V126" i="6"/>
  <c r="W126" i="6"/>
  <c r="U126" i="6"/>
  <c r="V123" i="6"/>
  <c r="W123" i="6"/>
  <c r="U123" i="6"/>
  <c r="V104" i="6"/>
  <c r="W104" i="6"/>
  <c r="U104" i="6"/>
  <c r="U59" i="6"/>
  <c r="Y376" i="6" l="1"/>
  <c r="Y324" i="6"/>
  <c r="Y555" i="6" l="1"/>
  <c r="Y337" i="6"/>
  <c r="V527" i="6" l="1"/>
  <c r="W527" i="6"/>
  <c r="U527" i="6"/>
  <c r="Y363" i="6" l="1"/>
  <c r="Y308" i="6"/>
  <c r="W550" i="6" l="1"/>
  <c r="U550" i="6"/>
  <c r="V553" i="6"/>
  <c r="W553" i="6"/>
  <c r="U553" i="6"/>
  <c r="Y130" i="6" l="1"/>
  <c r="Y68" i="6" l="1"/>
  <c r="Q48" i="4" l="1"/>
  <c r="Y284" i="6" l="1"/>
  <c r="V214" i="6" l="1"/>
  <c r="W214" i="6"/>
  <c r="U214" i="6"/>
  <c r="Y187" i="6" l="1"/>
  <c r="Y185" i="6"/>
  <c r="V187" i="6"/>
  <c r="W187" i="6"/>
  <c r="U187" i="6"/>
  <c r="Y184" i="6" l="1"/>
  <c r="Y183" i="6" s="1"/>
  <c r="Y574" i="6"/>
  <c r="Y569" i="6" s="1"/>
  <c r="R18" i="4" l="1"/>
  <c r="R19" i="4"/>
  <c r="O39" i="4" l="1"/>
  <c r="N39" i="4"/>
  <c r="R39" i="4" l="1"/>
  <c r="Q17" i="4"/>
  <c r="V572" i="6" l="1"/>
  <c r="W572" i="6"/>
  <c r="V379" i="6"/>
  <c r="V115" i="6"/>
  <c r="W115" i="6"/>
  <c r="U115" i="6"/>
  <c r="V376" i="6" l="1"/>
  <c r="Y14" i="6" l="1"/>
  <c r="U529" i="6"/>
  <c r="W168" i="6"/>
  <c r="V168" i="6"/>
  <c r="U168" i="6"/>
  <c r="V100" i="6"/>
  <c r="U100" i="6"/>
  <c r="R14" i="4" l="1"/>
  <c r="Y568" i="6" l="1"/>
  <c r="Y567" i="6" l="1"/>
  <c r="Y455" i="6"/>
  <c r="Y255" i="6"/>
  <c r="Y566" i="6" l="1"/>
  <c r="V324" i="6" l="1"/>
  <c r="W324" i="6"/>
  <c r="U324" i="6"/>
  <c r="N50" i="4" l="1"/>
  <c r="Q68" i="4"/>
  <c r="O33" i="4"/>
  <c r="Q55" i="4" l="1"/>
  <c r="Y123" i="6" l="1"/>
  <c r="U140" i="6" l="1"/>
  <c r="U139" i="6" s="1"/>
  <c r="Y345" i="6" l="1"/>
  <c r="Y342" i="6"/>
  <c r="Y339" i="6"/>
  <c r="Y336" i="6" l="1"/>
  <c r="Q33" i="4"/>
  <c r="R33" i="4" s="1"/>
  <c r="V337" i="6" l="1"/>
  <c r="W337" i="6"/>
  <c r="U337" i="6"/>
  <c r="W289" i="6"/>
  <c r="V289" i="6"/>
  <c r="V287" i="6" s="1"/>
  <c r="U289" i="6"/>
  <c r="U287" i="6" s="1"/>
  <c r="W288" i="6" l="1"/>
  <c r="U288" i="6"/>
  <c r="W287" i="6"/>
  <c r="V288" i="6"/>
  <c r="Q58" i="4"/>
  <c r="W308" i="6" l="1"/>
  <c r="V308" i="6"/>
  <c r="U308" i="6"/>
  <c r="V68" i="6"/>
  <c r="W68" i="6"/>
  <c r="U68" i="6"/>
  <c r="Q46" i="4" l="1"/>
  <c r="Q38" i="4" s="1"/>
  <c r="O46" i="4"/>
  <c r="R46" i="4" l="1"/>
  <c r="N46" i="4"/>
  <c r="N48" i="4"/>
  <c r="O48" i="4"/>
  <c r="N38" i="4" l="1"/>
  <c r="O38" i="4"/>
  <c r="P38" i="4" s="1"/>
  <c r="P48" i="4"/>
  <c r="P46" i="4"/>
  <c r="R48" i="4"/>
  <c r="Y264" i="6"/>
  <c r="W264" i="6"/>
  <c r="V264" i="6"/>
  <c r="U264" i="6"/>
  <c r="U263" i="6" s="1"/>
  <c r="U262" i="6" s="1"/>
  <c r="U261" i="6" s="1"/>
  <c r="V555" i="6"/>
  <c r="W555" i="6"/>
  <c r="U555" i="6"/>
  <c r="V366" i="6"/>
  <c r="W366" i="6"/>
  <c r="U366" i="6"/>
  <c r="Y366" i="6"/>
  <c r="V363" i="6"/>
  <c r="W363" i="6"/>
  <c r="U363" i="6"/>
  <c r="U360" i="6"/>
  <c r="V294" i="6"/>
  <c r="W294" i="6"/>
  <c r="U294" i="6"/>
  <c r="U284" i="6"/>
  <c r="V284" i="6"/>
  <c r="W284" i="6"/>
  <c r="V263" i="6" l="1"/>
  <c r="Y263" i="6"/>
  <c r="W263" i="6"/>
  <c r="U466" i="6"/>
  <c r="Y133" i="6"/>
  <c r="V133" i="6"/>
  <c r="W133" i="6"/>
  <c r="U133" i="6"/>
  <c r="Y81" i="6"/>
  <c r="W81" i="6"/>
  <c r="V81" i="6"/>
  <c r="U81" i="6"/>
  <c r="U14" i="6"/>
  <c r="V262" i="6" l="1"/>
  <c r="Y262" i="6"/>
  <c r="W262" i="6"/>
  <c r="U13" i="6"/>
  <c r="U12" i="6" s="1"/>
  <c r="V261" i="6" l="1"/>
  <c r="Y261" i="6"/>
  <c r="W261" i="6"/>
  <c r="Y245" i="6" l="1"/>
  <c r="U297" i="6" l="1"/>
  <c r="Y297" i="6"/>
  <c r="U245" i="6"/>
  <c r="U119" i="6" l="1"/>
  <c r="Y431" i="6"/>
  <c r="W360" i="6"/>
  <c r="V360" i="6"/>
  <c r="U355" i="6"/>
  <c r="Y360" i="6"/>
  <c r="Y355" i="6" l="1"/>
  <c r="W355" i="6"/>
  <c r="V355" i="6"/>
  <c r="W574" i="6" l="1"/>
  <c r="V574" i="6"/>
  <c r="U574" i="6"/>
  <c r="W570" i="6"/>
  <c r="V570" i="6"/>
  <c r="U570" i="6"/>
  <c r="Y564" i="6"/>
  <c r="W564" i="6"/>
  <c r="V564" i="6"/>
  <c r="Y557" i="6"/>
  <c r="W557" i="6"/>
  <c r="U557" i="6"/>
  <c r="U549" i="6" s="1"/>
  <c r="Y550" i="6"/>
  <c r="V550" i="6"/>
  <c r="Y540" i="6"/>
  <c r="W540" i="6"/>
  <c r="V540" i="6"/>
  <c r="V539" i="6" s="1"/>
  <c r="V538" i="6" s="1"/>
  <c r="U540" i="6"/>
  <c r="U539" i="6" s="1"/>
  <c r="U538" i="6" s="1"/>
  <c r="Y539" i="6"/>
  <c r="Y538" i="6" s="1"/>
  <c r="W535" i="6"/>
  <c r="V535" i="6"/>
  <c r="U535" i="6"/>
  <c r="U534" i="6" s="1"/>
  <c r="U533" i="6" s="1"/>
  <c r="Y529" i="6"/>
  <c r="W529" i="6"/>
  <c r="V529" i="6"/>
  <c r="Y525" i="6"/>
  <c r="W525" i="6"/>
  <c r="V525" i="6"/>
  <c r="U525" i="6"/>
  <c r="U524" i="6" s="1"/>
  <c r="Y519" i="6"/>
  <c r="W519" i="6"/>
  <c r="V519" i="6"/>
  <c r="U519" i="6"/>
  <c r="Y517" i="6"/>
  <c r="W517" i="6"/>
  <c r="V517" i="6"/>
  <c r="U517" i="6"/>
  <c r="Y512" i="6"/>
  <c r="Y511" i="6" s="1"/>
  <c r="Y510" i="6" s="1"/>
  <c r="Y509" i="6" s="1"/>
  <c r="W512" i="6"/>
  <c r="V512" i="6"/>
  <c r="V511" i="6" s="1"/>
  <c r="U512" i="6"/>
  <c r="U511" i="6" s="1"/>
  <c r="U510" i="6" s="1"/>
  <c r="U509" i="6" s="1"/>
  <c r="Y505" i="6"/>
  <c r="W505" i="6"/>
  <c r="V505" i="6"/>
  <c r="U505" i="6"/>
  <c r="U504" i="6" s="1"/>
  <c r="U503" i="6" s="1"/>
  <c r="U502" i="6" s="1"/>
  <c r="U501" i="6" s="1"/>
  <c r="Y464" i="6"/>
  <c r="W464" i="6"/>
  <c r="V464" i="6"/>
  <c r="U464" i="6"/>
  <c r="Y457" i="6"/>
  <c r="W457" i="6"/>
  <c r="V457" i="6"/>
  <c r="U457" i="6"/>
  <c r="Y444" i="6"/>
  <c r="Y443" i="6" s="1"/>
  <c r="Y442" i="6" s="1"/>
  <c r="W444" i="6"/>
  <c r="V444" i="6"/>
  <c r="V443" i="6" s="1"/>
  <c r="V442" i="6" s="1"/>
  <c r="U444" i="6"/>
  <c r="U443" i="6" s="1"/>
  <c r="U442" i="6" s="1"/>
  <c r="W431" i="6"/>
  <c r="V431" i="6"/>
  <c r="Y429" i="6"/>
  <c r="W429" i="6"/>
  <c r="V429" i="6"/>
  <c r="U429" i="6"/>
  <c r="Y425" i="6"/>
  <c r="Y424" i="6" s="1"/>
  <c r="W425" i="6"/>
  <c r="V425" i="6"/>
  <c r="V424" i="6" s="1"/>
  <c r="U425" i="6"/>
  <c r="U424" i="6" s="1"/>
  <c r="Y421" i="6"/>
  <c r="W421" i="6"/>
  <c r="V421" i="6"/>
  <c r="U421" i="6"/>
  <c r="U420" i="6" s="1"/>
  <c r="Y417" i="6"/>
  <c r="W417" i="6"/>
  <c r="V417" i="6"/>
  <c r="V416" i="6" s="1"/>
  <c r="U417" i="6"/>
  <c r="U416" i="6" s="1"/>
  <c r="W379" i="6"/>
  <c r="U375" i="6"/>
  <c r="U374" i="6" s="1"/>
  <c r="U373" i="6" s="1"/>
  <c r="Y353" i="6"/>
  <c r="W353" i="6"/>
  <c r="V353" i="6"/>
  <c r="U353" i="6"/>
  <c r="Y351" i="6"/>
  <c r="W351" i="6"/>
  <c r="V351" i="6"/>
  <c r="U351" i="6"/>
  <c r="Y349" i="6"/>
  <c r="W349" i="6"/>
  <c r="V349" i="6"/>
  <c r="V348" i="6" s="1"/>
  <c r="U349" i="6"/>
  <c r="W345" i="6"/>
  <c r="V345" i="6"/>
  <c r="U345" i="6"/>
  <c r="W342" i="6"/>
  <c r="V342" i="6"/>
  <c r="U342" i="6"/>
  <c r="W339" i="6"/>
  <c r="V339" i="6"/>
  <c r="U339" i="6"/>
  <c r="W328" i="6"/>
  <c r="V328" i="6"/>
  <c r="U328" i="6"/>
  <c r="Y322" i="6"/>
  <c r="W322" i="6"/>
  <c r="V322" i="6"/>
  <c r="U322" i="6"/>
  <c r="U321" i="6" s="1"/>
  <c r="Y317" i="6"/>
  <c r="W317" i="6"/>
  <c r="V317" i="6"/>
  <c r="U317" i="6"/>
  <c r="Y315" i="6"/>
  <c r="W315" i="6"/>
  <c r="V315" i="6"/>
  <c r="U315" i="6"/>
  <c r="Y312" i="6"/>
  <c r="W312" i="6"/>
  <c r="V312" i="6"/>
  <c r="U312" i="6"/>
  <c r="Y306" i="6"/>
  <c r="W306" i="6"/>
  <c r="V306" i="6"/>
  <c r="U306" i="6"/>
  <c r="U305" i="6" s="1"/>
  <c r="U300" i="6"/>
  <c r="U293" i="6" s="1"/>
  <c r="W297" i="6"/>
  <c r="V297" i="6"/>
  <c r="W282" i="6"/>
  <c r="V282" i="6"/>
  <c r="U282" i="6"/>
  <c r="Y276" i="6"/>
  <c r="V276" i="6"/>
  <c r="Y272" i="6"/>
  <c r="Y271" i="6" s="1"/>
  <c r="W272" i="6"/>
  <c r="V272" i="6"/>
  <c r="V271" i="6" s="1"/>
  <c r="U272" i="6"/>
  <c r="U271" i="6" s="1"/>
  <c r="Y269" i="6"/>
  <c r="W269" i="6"/>
  <c r="V269" i="6"/>
  <c r="U269" i="6"/>
  <c r="W255" i="6"/>
  <c r="V255" i="6"/>
  <c r="U255" i="6"/>
  <c r="Y253" i="6"/>
  <c r="Y248" i="6" s="1"/>
  <c r="W253" i="6"/>
  <c r="V253" i="6"/>
  <c r="V248" i="6" s="1"/>
  <c r="U253" i="6"/>
  <c r="U248" i="6" s="1"/>
  <c r="W245" i="6"/>
  <c r="V245" i="6"/>
  <c r="U244" i="6"/>
  <c r="U243" i="6" s="1"/>
  <c r="U242" i="6" s="1"/>
  <c r="Y244" i="6"/>
  <c r="V213" i="6"/>
  <c r="V208" i="6" s="1"/>
  <c r="Y206" i="6"/>
  <c r="W206" i="6"/>
  <c r="V206" i="6"/>
  <c r="U206" i="6"/>
  <c r="Y202" i="6"/>
  <c r="W202" i="6"/>
  <c r="V202" i="6"/>
  <c r="U202" i="6"/>
  <c r="U201" i="6" s="1"/>
  <c r="Y199" i="6"/>
  <c r="W199" i="6"/>
  <c r="V199" i="6"/>
  <c r="V196" i="6" s="1"/>
  <c r="U199" i="6"/>
  <c r="U196" i="6" s="1"/>
  <c r="Y197" i="6"/>
  <c r="Y194" i="6"/>
  <c r="Y193" i="6" s="1"/>
  <c r="W194" i="6"/>
  <c r="V194" i="6"/>
  <c r="U194" i="6"/>
  <c r="W185" i="6"/>
  <c r="V185" i="6"/>
  <c r="V184" i="6" s="1"/>
  <c r="V183" i="6" s="1"/>
  <c r="U185" i="6"/>
  <c r="U184" i="6" s="1"/>
  <c r="U183" i="6" s="1"/>
  <c r="Y181" i="6"/>
  <c r="Y180" i="6" s="1"/>
  <c r="Y179" i="6" s="1"/>
  <c r="W181" i="6"/>
  <c r="V181" i="6"/>
  <c r="V180" i="6" s="1"/>
  <c r="V179" i="6" s="1"/>
  <c r="U181" i="6"/>
  <c r="Y177" i="6"/>
  <c r="Y176" i="6" s="1"/>
  <c r="Y175" i="6" s="1"/>
  <c r="W177" i="6"/>
  <c r="V177" i="6"/>
  <c r="V176" i="6" s="1"/>
  <c r="V175" i="6" s="1"/>
  <c r="U177" i="6"/>
  <c r="U176" i="6" s="1"/>
  <c r="U175" i="6" s="1"/>
  <c r="Y173" i="6"/>
  <c r="Y172" i="6" s="1"/>
  <c r="Y171" i="6" s="1"/>
  <c r="W173" i="6"/>
  <c r="V173" i="6"/>
  <c r="V172" i="6" s="1"/>
  <c r="U173" i="6"/>
  <c r="U172" i="6" s="1"/>
  <c r="Y168" i="6"/>
  <c r="V167" i="6"/>
  <c r="U167" i="6"/>
  <c r="Y164" i="6"/>
  <c r="W164" i="6"/>
  <c r="V164" i="6"/>
  <c r="V163" i="6" s="1"/>
  <c r="V162" i="6" s="1"/>
  <c r="U164" i="6"/>
  <c r="U163" i="6" s="1"/>
  <c r="U162" i="6" s="1"/>
  <c r="Y159" i="6"/>
  <c r="W159" i="6"/>
  <c r="V159" i="6"/>
  <c r="U159" i="6"/>
  <c r="Y157" i="6"/>
  <c r="W157" i="6"/>
  <c r="V157" i="6"/>
  <c r="U157" i="6"/>
  <c r="Y154" i="6"/>
  <c r="W154" i="6"/>
  <c r="V154" i="6"/>
  <c r="U154" i="6"/>
  <c r="Y152" i="6"/>
  <c r="W152" i="6"/>
  <c r="V152" i="6"/>
  <c r="U152" i="6"/>
  <c r="W143" i="6"/>
  <c r="V143" i="6"/>
  <c r="U143" i="6"/>
  <c r="U142" i="6" s="1"/>
  <c r="Y140" i="6"/>
  <c r="W140" i="6"/>
  <c r="V140" i="6"/>
  <c r="Y137" i="6"/>
  <c r="W137" i="6"/>
  <c r="V137" i="6"/>
  <c r="U137" i="6"/>
  <c r="Y135" i="6"/>
  <c r="W135" i="6"/>
  <c r="V135" i="6"/>
  <c r="U135" i="6"/>
  <c r="W130" i="6"/>
  <c r="V130" i="6"/>
  <c r="U130" i="6"/>
  <c r="Y126" i="6"/>
  <c r="Y121" i="6"/>
  <c r="Y119" i="6"/>
  <c r="W119" i="6"/>
  <c r="V119" i="6"/>
  <c r="Y115" i="6"/>
  <c r="Y113" i="6"/>
  <c r="W113" i="6"/>
  <c r="V113" i="6"/>
  <c r="U113" i="6"/>
  <c r="Y100" i="6"/>
  <c r="W100" i="6"/>
  <c r="Y97" i="6"/>
  <c r="W97" i="6"/>
  <c r="V97" i="6"/>
  <c r="U97" i="6"/>
  <c r="U96" i="6" s="1"/>
  <c r="U95" i="6" s="1"/>
  <c r="Y91" i="6"/>
  <c r="W91" i="6"/>
  <c r="V91" i="6"/>
  <c r="U91" i="6"/>
  <c r="U90" i="6" s="1"/>
  <c r="U89" i="6" s="1"/>
  <c r="Y87" i="6"/>
  <c r="W87" i="6"/>
  <c r="V87" i="6"/>
  <c r="U87" i="6"/>
  <c r="Y85" i="6"/>
  <c r="W85" i="6"/>
  <c r="V85" i="6"/>
  <c r="U85" i="6"/>
  <c r="Y79" i="6"/>
  <c r="W79" i="6"/>
  <c r="V79" i="6"/>
  <c r="U79" i="6"/>
  <c r="V77" i="6"/>
  <c r="U77" i="6"/>
  <c r="V67" i="6"/>
  <c r="U67" i="6"/>
  <c r="U66" i="6" s="1"/>
  <c r="W59" i="6"/>
  <c r="V59" i="6"/>
  <c r="Y55" i="6"/>
  <c r="W55" i="6"/>
  <c r="V55" i="6"/>
  <c r="U55" i="6"/>
  <c r="U54" i="6" s="1"/>
  <c r="U53" i="6" s="1"/>
  <c r="Y51" i="6"/>
  <c r="W51" i="6"/>
  <c r="V51" i="6"/>
  <c r="U51" i="6"/>
  <c r="U50" i="6" s="1"/>
  <c r="Y48" i="6"/>
  <c r="Y46" i="6"/>
  <c r="Y43" i="6"/>
  <c r="Y42" i="6" s="1"/>
  <c r="W43" i="6"/>
  <c r="V43" i="6"/>
  <c r="U43" i="6"/>
  <c r="Y37" i="6"/>
  <c r="Y36" i="6" s="1"/>
  <c r="Y35" i="6" s="1"/>
  <c r="W37" i="6"/>
  <c r="V37" i="6"/>
  <c r="V36" i="6" s="1"/>
  <c r="V35" i="6" s="1"/>
  <c r="U37" i="6"/>
  <c r="W17" i="6"/>
  <c r="V17" i="6"/>
  <c r="W14" i="6"/>
  <c r="V14" i="6"/>
  <c r="Y9" i="6"/>
  <c r="W9" i="6"/>
  <c r="V9" i="6"/>
  <c r="U9" i="6"/>
  <c r="V193" i="6" l="1"/>
  <c r="Y549" i="6"/>
  <c r="Y420" i="6"/>
  <c r="Y268" i="6"/>
  <c r="W376" i="6"/>
  <c r="V569" i="6"/>
  <c r="U569" i="6"/>
  <c r="U568" i="6" s="1"/>
  <c r="U567" i="6" s="1"/>
  <c r="U566" i="6" s="1"/>
  <c r="U311" i="6"/>
  <c r="V142" i="6"/>
  <c r="Y156" i="6"/>
  <c r="Y311" i="6"/>
  <c r="V268" i="6"/>
  <c r="Y416" i="6"/>
  <c r="W569" i="6"/>
  <c r="W311" i="6"/>
  <c r="V311" i="6"/>
  <c r="Y76" i="6"/>
  <c r="Y90" i="6"/>
  <c r="V524" i="6"/>
  <c r="V166" i="6"/>
  <c r="V139" i="6"/>
  <c r="Y243" i="6"/>
  <c r="U532" i="6"/>
  <c r="U531" i="6" s="1"/>
  <c r="V549" i="6"/>
  <c r="W549" i="6"/>
  <c r="W524" i="6"/>
  <c r="W305" i="6"/>
  <c r="V151" i="6"/>
  <c r="W184" i="6"/>
  <c r="Y305" i="6"/>
  <c r="Y201" i="6"/>
  <c r="U129" i="6"/>
  <c r="Y151" i="6"/>
  <c r="Y139" i="6"/>
  <c r="V129" i="6"/>
  <c r="Y84" i="6"/>
  <c r="Y83" i="6" s="1"/>
  <c r="Y327" i="6"/>
  <c r="Y205" i="6"/>
  <c r="U112" i="6"/>
  <c r="W151" i="6"/>
  <c r="W244" i="6"/>
  <c r="Y300" i="6"/>
  <c r="V90" i="6"/>
  <c r="V66" i="6"/>
  <c r="V534" i="6"/>
  <c r="W276" i="6"/>
  <c r="W36" i="6"/>
  <c r="W176" i="6"/>
  <c r="Y50" i="6"/>
  <c r="W90" i="6"/>
  <c r="V58" i="6"/>
  <c r="Y454" i="6"/>
  <c r="Y54" i="6"/>
  <c r="Y8" i="6"/>
  <c r="V563" i="6"/>
  <c r="V504" i="6"/>
  <c r="V463" i="6"/>
  <c r="V420" i="6"/>
  <c r="V201" i="6"/>
  <c r="Y563" i="6"/>
  <c r="Y504" i="6"/>
  <c r="Y463" i="6"/>
  <c r="Y103" i="6"/>
  <c r="W511" i="6"/>
  <c r="V300" i="6"/>
  <c r="V244" i="6"/>
  <c r="V103" i="6"/>
  <c r="V8" i="6"/>
  <c r="Y58" i="6"/>
  <c r="Y67" i="6"/>
  <c r="W348" i="6"/>
  <c r="Y163" i="6"/>
  <c r="Y129" i="6"/>
  <c r="Y96" i="6"/>
  <c r="Y95" i="6" s="1"/>
  <c r="U268" i="6"/>
  <c r="U193" i="6"/>
  <c r="U192" i="6" s="1"/>
  <c r="W156" i="6"/>
  <c r="U151" i="6"/>
  <c r="W42" i="6"/>
  <c r="U42" i="6"/>
  <c r="U41" i="6" s="1"/>
  <c r="U36" i="6"/>
  <c r="W563" i="6"/>
  <c r="U563" i="6"/>
  <c r="W539" i="6"/>
  <c r="U463" i="6"/>
  <c r="W454" i="6"/>
  <c r="W424" i="6"/>
  <c r="W300" i="6"/>
  <c r="U276" i="6"/>
  <c r="U205" i="6"/>
  <c r="U180" i="6"/>
  <c r="U166" i="6"/>
  <c r="U161" i="6" s="1"/>
  <c r="U103" i="6"/>
  <c r="W96" i="6"/>
  <c r="U58" i="6"/>
  <c r="W8" i="6"/>
  <c r="U8" i="6"/>
  <c r="V42" i="6"/>
  <c r="U348" i="6"/>
  <c r="Y112" i="6"/>
  <c r="V96" i="6"/>
  <c r="V95" i="6" s="1"/>
  <c r="Y13" i="6"/>
  <c r="W268" i="6"/>
  <c r="W103" i="6"/>
  <c r="V327" i="6"/>
  <c r="W50" i="6"/>
  <c r="Y196" i="6"/>
  <c r="V336" i="6"/>
  <c r="Y348" i="6"/>
  <c r="Y335" i="6" s="1"/>
  <c r="W336" i="6"/>
  <c r="U336" i="6"/>
  <c r="W172" i="6"/>
  <c r="U156" i="6"/>
  <c r="V156" i="6"/>
  <c r="W129" i="6"/>
  <c r="V84" i="6"/>
  <c r="W54" i="6"/>
  <c r="W163" i="6"/>
  <c r="Y167" i="6"/>
  <c r="W416" i="6"/>
  <c r="U548" i="6"/>
  <c r="W213" i="6"/>
  <c r="U304" i="6"/>
  <c r="V305" i="6"/>
  <c r="U428" i="6"/>
  <c r="U427" i="6" s="1"/>
  <c r="V50" i="6"/>
  <c r="W205" i="6"/>
  <c r="V205" i="6"/>
  <c r="Y535" i="6"/>
  <c r="W534" i="6"/>
  <c r="Y281" i="6"/>
  <c r="Y267" i="6" s="1"/>
  <c r="W139" i="6"/>
  <c r="W180" i="6"/>
  <c r="V76" i="6"/>
  <c r="W281" i="6"/>
  <c r="U76" i="6"/>
  <c r="U75" i="6" s="1"/>
  <c r="W76" i="6"/>
  <c r="W321" i="6"/>
  <c r="W428" i="6"/>
  <c r="V321" i="6"/>
  <c r="V13" i="6"/>
  <c r="V112" i="6"/>
  <c r="Y45" i="6"/>
  <c r="U454" i="6"/>
  <c r="U453" i="6" s="1"/>
  <c r="U523" i="6"/>
  <c r="U522" i="6" s="1"/>
  <c r="Y524" i="6"/>
  <c r="W196" i="6"/>
  <c r="U84" i="6"/>
  <c r="U516" i="6"/>
  <c r="U515" i="6" s="1"/>
  <c r="U514" i="6" s="1"/>
  <c r="W193" i="6"/>
  <c r="V171" i="6"/>
  <c r="V170" i="6" s="1"/>
  <c r="W201" i="6"/>
  <c r="W167" i="6"/>
  <c r="U327" i="6"/>
  <c r="V516" i="6"/>
  <c r="V515" i="6" s="1"/>
  <c r="V514" i="6" s="1"/>
  <c r="V428" i="6"/>
  <c r="W67" i="6"/>
  <c r="U171" i="6"/>
  <c r="W13" i="6"/>
  <c r="W12" i="6" s="1"/>
  <c r="W112" i="6"/>
  <c r="Y321" i="6"/>
  <c r="W463" i="6"/>
  <c r="V54" i="6"/>
  <c r="W84" i="6"/>
  <c r="Y516" i="6"/>
  <c r="Y515" i="6" s="1"/>
  <c r="Y514" i="6" s="1"/>
  <c r="V281" i="6"/>
  <c r="V454" i="6"/>
  <c r="Y170" i="6"/>
  <c r="U281" i="6"/>
  <c r="U213" i="6"/>
  <c r="U208" i="6" s="1"/>
  <c r="W142" i="6"/>
  <c r="W271" i="6"/>
  <c r="W443" i="6"/>
  <c r="W504" i="6"/>
  <c r="W58" i="6"/>
  <c r="W327" i="6"/>
  <c r="W420" i="6"/>
  <c r="V510" i="6"/>
  <c r="V509" i="6" s="1"/>
  <c r="U415" i="6"/>
  <c r="W516" i="6"/>
  <c r="Y428" i="6"/>
  <c r="V12" i="6" l="1"/>
  <c r="Y12" i="6"/>
  <c r="W510" i="6"/>
  <c r="Y334" i="6"/>
  <c r="Y293" i="6"/>
  <c r="Y266" i="6"/>
  <c r="V267" i="6"/>
  <c r="V266" i="6" s="1"/>
  <c r="Y150" i="6"/>
  <c r="Y75" i="6"/>
  <c r="V192" i="6"/>
  <c r="V161" i="6"/>
  <c r="V150" i="6"/>
  <c r="Y89" i="6"/>
  <c r="Y66" i="6"/>
  <c r="V415" i="6"/>
  <c r="Y242" i="6"/>
  <c r="U310" i="6"/>
  <c r="U292" i="6" s="1"/>
  <c r="W183" i="6"/>
  <c r="V53" i="6"/>
  <c r="V83" i="6"/>
  <c r="W304" i="6"/>
  <c r="W150" i="6"/>
  <c r="W562" i="6"/>
  <c r="U111" i="6"/>
  <c r="U110" i="6" s="1"/>
  <c r="W310" i="6"/>
  <c r="V568" i="6"/>
  <c r="V335" i="6"/>
  <c r="Y523" i="6"/>
  <c r="Y204" i="6"/>
  <c r="W243" i="6"/>
  <c r="Y111" i="6"/>
  <c r="W248" i="6"/>
  <c r="U150" i="6"/>
  <c r="U149" i="6" s="1"/>
  <c r="V75" i="6"/>
  <c r="Y304" i="6"/>
  <c r="Y41" i="6"/>
  <c r="V111" i="6"/>
  <c r="V89" i="6"/>
  <c r="V533" i="6"/>
  <c r="V462" i="6"/>
  <c r="W293" i="6"/>
  <c r="V293" i="6"/>
  <c r="W175" i="6"/>
  <c r="W35" i="6"/>
  <c r="W89" i="6"/>
  <c r="V57" i="6"/>
  <c r="Y548" i="6"/>
  <c r="Y453" i="6"/>
  <c r="Y53" i="6"/>
  <c r="Y7" i="6"/>
  <c r="V562" i="6"/>
  <c r="V548" i="6"/>
  <c r="V523" i="6"/>
  <c r="V503" i="6"/>
  <c r="V453" i="6"/>
  <c r="U335" i="6"/>
  <c r="U334" i="6" s="1"/>
  <c r="V304" i="6"/>
  <c r="Y562" i="6"/>
  <c r="Y503" i="6"/>
  <c r="Y462" i="6"/>
  <c r="Y375" i="6"/>
  <c r="Y102" i="6"/>
  <c r="V427" i="6"/>
  <c r="V375" i="6"/>
  <c r="V243" i="6"/>
  <c r="V102" i="6"/>
  <c r="V7" i="6"/>
  <c r="Y57" i="6"/>
  <c r="Y192" i="6"/>
  <c r="Y162" i="6"/>
  <c r="U35" i="6"/>
  <c r="U562" i="6"/>
  <c r="W548" i="6"/>
  <c r="W538" i="6"/>
  <c r="U462" i="6"/>
  <c r="W427" i="6"/>
  <c r="U267" i="6"/>
  <c r="U266" i="6" s="1"/>
  <c r="U204" i="6"/>
  <c r="U191" i="6" s="1"/>
  <c r="U190" i="6" s="1"/>
  <c r="U179" i="6"/>
  <c r="U102" i="6"/>
  <c r="W95" i="6"/>
  <c r="W75" i="6"/>
  <c r="U83" i="6"/>
  <c r="U57" i="6"/>
  <c r="W7" i="6"/>
  <c r="U7" i="6"/>
  <c r="W102" i="6"/>
  <c r="U414" i="6"/>
  <c r="U413" i="6" s="1"/>
  <c r="U412" i="6" s="1"/>
  <c r="W41" i="6"/>
  <c r="Y415" i="6"/>
  <c r="W335" i="6"/>
  <c r="W83" i="6"/>
  <c r="W53" i="6"/>
  <c r="W162" i="6"/>
  <c r="Y166" i="6"/>
  <c r="V41" i="6"/>
  <c r="W204" i="6"/>
  <c r="V204" i="6"/>
  <c r="W533" i="6"/>
  <c r="Y534" i="6"/>
  <c r="W462" i="6"/>
  <c r="W111" i="6"/>
  <c r="W179" i="6"/>
  <c r="W267" i="6"/>
  <c r="U508" i="6"/>
  <c r="U500" i="6" s="1"/>
  <c r="W568" i="6"/>
  <c r="V310" i="6"/>
  <c r="W192" i="6"/>
  <c r="Y310" i="6"/>
  <c r="W166" i="6"/>
  <c r="W66" i="6"/>
  <c r="W453" i="6"/>
  <c r="W515" i="6"/>
  <c r="W57" i="6"/>
  <c r="W415" i="6"/>
  <c r="W503" i="6"/>
  <c r="Y427" i="6"/>
  <c r="W523" i="6"/>
  <c r="W442" i="6"/>
  <c r="W375" i="6"/>
  <c r="W509" i="6" l="1"/>
  <c r="Y260" i="6"/>
  <c r="Y149" i="6"/>
  <c r="V260" i="6"/>
  <c r="Y74" i="6"/>
  <c r="W171" i="6"/>
  <c r="V149" i="6"/>
  <c r="V567" i="6"/>
  <c r="V110" i="6"/>
  <c r="V334" i="6"/>
  <c r="U291" i="6"/>
  <c r="W149" i="6"/>
  <c r="AA248" i="6"/>
  <c r="V74" i="6"/>
  <c r="Y533" i="6"/>
  <c r="Y191" i="6"/>
  <c r="Y292" i="6"/>
  <c r="V452" i="6"/>
  <c r="W292" i="6"/>
  <c r="V292" i="6"/>
  <c r="Y110" i="6"/>
  <c r="Y522" i="6"/>
  <c r="W242" i="6"/>
  <c r="W547" i="6"/>
  <c r="V532" i="6"/>
  <c r="V40" i="6"/>
  <c r="V547" i="6"/>
  <c r="V522" i="6"/>
  <c r="V502" i="6"/>
  <c r="V414" i="6"/>
  <c r="Y547" i="6"/>
  <c r="Y502" i="6"/>
  <c r="Y452" i="6"/>
  <c r="Y374" i="6"/>
  <c r="Y94" i="6"/>
  <c r="Y40" i="6"/>
  <c r="V374" i="6"/>
  <c r="V242" i="6"/>
  <c r="V94" i="6"/>
  <c r="U547" i="6"/>
  <c r="U546" i="6" s="1"/>
  <c r="U545" i="6" s="1"/>
  <c r="U452" i="6"/>
  <c r="U451" i="6" s="1"/>
  <c r="U450" i="6" s="1"/>
  <c r="U260" i="6"/>
  <c r="U170" i="6"/>
  <c r="U148" i="6" s="1"/>
  <c r="W94" i="6"/>
  <c r="U94" i="6"/>
  <c r="U93" i="6" s="1"/>
  <c r="U74" i="6"/>
  <c r="U40" i="6"/>
  <c r="U39" i="6" s="1"/>
  <c r="U6" i="6" s="1"/>
  <c r="W334" i="6"/>
  <c r="W74" i="6"/>
  <c r="U109" i="6"/>
  <c r="Y161" i="6"/>
  <c r="V191" i="6"/>
  <c r="W266" i="6"/>
  <c r="W532" i="6"/>
  <c r="W110" i="6"/>
  <c r="W567" i="6"/>
  <c r="W191" i="6"/>
  <c r="Y414" i="6"/>
  <c r="W161" i="6"/>
  <c r="W452" i="6"/>
  <c r="W522" i="6"/>
  <c r="W374" i="6"/>
  <c r="W502" i="6"/>
  <c r="W514" i="6"/>
  <c r="W414" i="6"/>
  <c r="W40" i="6"/>
  <c r="V531" i="6" l="1"/>
  <c r="W531" i="6"/>
  <c r="Y73" i="6"/>
  <c r="W170" i="6"/>
  <c r="Y148" i="6"/>
  <c r="Y190" i="6"/>
  <c r="V148" i="6"/>
  <c r="V109" i="6"/>
  <c r="V566" i="6"/>
  <c r="V373" i="6"/>
  <c r="W260" i="6"/>
  <c r="U189" i="6"/>
  <c r="V291" i="6"/>
  <c r="W373" i="6"/>
  <c r="V73" i="6"/>
  <c r="V39" i="6"/>
  <c r="Y373" i="6"/>
  <c r="Y291" i="6"/>
  <c r="V451" i="6"/>
  <c r="W291" i="6"/>
  <c r="Y532" i="6"/>
  <c r="W546" i="6"/>
  <c r="W73" i="6"/>
  <c r="Y109" i="6"/>
  <c r="Y508" i="6"/>
  <c r="V413" i="6"/>
  <c r="Y451" i="6"/>
  <c r="V546" i="6"/>
  <c r="V508" i="6"/>
  <c r="V501" i="6"/>
  <c r="V190" i="6"/>
  <c r="Y546" i="6"/>
  <c r="Y501" i="6"/>
  <c r="Y413" i="6"/>
  <c r="Y93" i="6"/>
  <c r="Y39" i="6"/>
  <c r="V93" i="6"/>
  <c r="W93" i="6"/>
  <c r="W451" i="6"/>
  <c r="U108" i="6"/>
  <c r="W109" i="6"/>
  <c r="U73" i="6"/>
  <c r="U72" i="6" s="1"/>
  <c r="W566" i="6"/>
  <c r="W190" i="6"/>
  <c r="W39" i="6"/>
  <c r="W501" i="6"/>
  <c r="W508" i="6"/>
  <c r="W413" i="6"/>
  <c r="Y531" i="6" l="1"/>
  <c r="Y6" i="6"/>
  <c r="V6" i="6"/>
  <c r="W148" i="6"/>
  <c r="W6" i="6"/>
  <c r="V108" i="6"/>
  <c r="V450" i="6"/>
  <c r="V412" i="6"/>
  <c r="Y108" i="6"/>
  <c r="Y72" i="6"/>
  <c r="U576" i="6"/>
  <c r="W545" i="6"/>
  <c r="V72" i="6"/>
  <c r="W72" i="6"/>
  <c r="W450" i="6"/>
  <c r="Y450" i="6"/>
  <c r="V545" i="6"/>
  <c r="V500" i="6"/>
  <c r="V189" i="6"/>
  <c r="Y545" i="6"/>
  <c r="Y412" i="6"/>
  <c r="Y189" i="6"/>
  <c r="W412" i="6"/>
  <c r="W500" i="6"/>
  <c r="W108" i="6" l="1"/>
  <c r="Y500" i="6"/>
  <c r="X6" i="6"/>
  <c r="W189" i="6"/>
  <c r="V576" i="6"/>
  <c r="Z6" i="6"/>
  <c r="Y576" i="6" l="1"/>
  <c r="W576" i="6"/>
  <c r="O55" i="4"/>
  <c r="R55" i="4" l="1"/>
  <c r="N13" i="4"/>
  <c r="P13" i="4" s="1"/>
  <c r="N33" i="4" l="1"/>
  <c r="P33" i="4" s="1"/>
  <c r="O50" i="4" l="1"/>
  <c r="P50" i="4" l="1"/>
  <c r="O58" i="4"/>
  <c r="N58" i="4"/>
  <c r="P58" i="4" l="1"/>
  <c r="R58" i="4"/>
  <c r="O54" i="4"/>
  <c r="N55" i="4" l="1"/>
  <c r="P55" i="4" s="1"/>
  <c r="N54" i="4" l="1"/>
  <c r="P54" i="4" s="1"/>
  <c r="Q54" i="4" l="1"/>
  <c r="R54" i="4" s="1"/>
  <c r="N17" i="4" l="1"/>
  <c r="N68" i="4"/>
  <c r="P17" i="4" l="1"/>
  <c r="N70" i="4"/>
  <c r="N53" i="4" s="1"/>
  <c r="N31" i="4"/>
  <c r="N21" i="4" s="1"/>
  <c r="N11" i="4"/>
  <c r="P11" i="4" s="1"/>
  <c r="N10" i="4" l="1"/>
  <c r="P10" i="4" s="1"/>
  <c r="Q50" i="4"/>
  <c r="R50" i="4" s="1"/>
  <c r="R68" i="4"/>
  <c r="Q70" i="4"/>
  <c r="Q31" i="4"/>
  <c r="O31" i="4"/>
  <c r="Q13" i="4"/>
  <c r="Q11" i="4"/>
  <c r="P31" i="4" l="1"/>
  <c r="O21" i="4"/>
  <c r="N9" i="4"/>
  <c r="Q21" i="4"/>
  <c r="Q10" i="4"/>
  <c r="R10" i="4" s="1"/>
  <c r="R31" i="4"/>
  <c r="Q53" i="4"/>
  <c r="N77" i="4"/>
  <c r="U577" i="6" l="1"/>
  <c r="V577" i="6"/>
  <c r="R21" i="4"/>
  <c r="P21" i="4"/>
  <c r="O9" i="4"/>
  <c r="P9" i="4" s="1"/>
  <c r="Q9" i="4"/>
  <c r="Q77" i="4" s="1"/>
  <c r="R13" i="4"/>
  <c r="O70" i="4"/>
  <c r="P70" i="4" s="1"/>
  <c r="R17" i="4"/>
  <c r="O53" i="4" l="1"/>
  <c r="R70" i="4"/>
  <c r="Y577" i="6"/>
  <c r="R11" i="4"/>
  <c r="R53" i="4" l="1"/>
  <c r="P53" i="4"/>
  <c r="O77" i="4"/>
  <c r="R9" i="4"/>
  <c r="R77" i="4" l="1"/>
  <c r="P77" i="4"/>
  <c r="W577" i="6"/>
</calcChain>
</file>

<file path=xl/sharedStrings.xml><?xml version="1.0" encoding="utf-8"?>
<sst xmlns="http://schemas.openxmlformats.org/spreadsheetml/2006/main" count="3055" uniqueCount="745">
  <si>
    <t>Наименование показателя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</si>
  <si>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</si>
  <si>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</si>
  <si>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по оплате труда работников органов местного самоуправления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</si>
  <si>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</si>
  <si>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</si>
  <si>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обеспечение функций органов местного самоуправления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</si>
  <si>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</si>
  <si>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</si>
  <si>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</si>
  <si>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</si>
  <si>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Расходы на выплаты по оплате труда работников органов местного самоуправления 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</si>
  <si>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</si>
  <si>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</si>
  <si>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Резервные фонды</t>
  </si>
  <si>
    <t>Непрограммные расходы</t>
  </si>
  <si>
    <t>Резервные средства</t>
  </si>
  <si>
    <t>Другие общегосударственные вопросы</t>
  </si>
  <si>
    <t>Муниципальная  программа "Муниципальная собственность Моздокского городского поселения на 2014-2018 годы."</t>
  </si>
  <si>
    <t>Основное мероприятие "Обеспечение выполнения обязательств собственника имущества"</t>
  </si>
  <si>
    <t>Взнос на капитальный ремонт общего имущества в многоквартирных домах</t>
  </si>
  <si>
    <t>Основное мероприятие "Создание необходимых условий для использования муниципального имущества"</t>
  </si>
  <si>
    <t>Оценка недвижимости, признание прав и регулирование отношений по муниципальной собственности.</t>
  </si>
  <si>
    <t>Основное мероприятие "Обеспечение надлежащего содержания муниципального имущества"</t>
  </si>
  <si>
    <t>Прочие мероприятия связанные с муниципальной собственностью (в том числе приобретение основных средств).</t>
  </si>
  <si>
    <t>Иные непрограммные расходы</t>
  </si>
  <si>
    <t>Расходы по решениям судебных инстанций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</si>
  <si>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</si>
  <si>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НАЦИОНАЛЬНАЯ БЕЗОПАСНОСТЬ И ПРАВООХРАНИТЕЛЬНАЯ ДЕЯТЕЛЬНОСТЬ</t>
  </si>
  <si>
    <t>Основное мероприятие "Приобретение специального оборудования и средств для обеспечения безопасности жителей Моздокского городского поселения"</t>
  </si>
  <si>
    <t>Безопасность на водных объектах.</t>
  </si>
  <si>
    <t>Пожарная безопасность</t>
  </si>
  <si>
    <t>Основное мероприятие "Создание учебно-консультационных пунктов и приобретение наглядной агитации"</t>
  </si>
  <si>
    <t>Обучение населения.</t>
  </si>
  <si>
    <t>Обеспечение мероприятий по ликвидации последствий всех видов ЧС за счет средств резервного фонда</t>
  </si>
  <si>
    <t>Другие вопросы в области национальной безопасности и правоохранительной деятельности</t>
  </si>
  <si>
    <t>Основное мероприятие "Обеспечение участия населения в осуществлении местного самоуправления"</t>
  </si>
  <si>
    <t>Развитие форм прямой демократии населения.</t>
  </si>
  <si>
    <t>Развитие политической культуры населения.</t>
  </si>
  <si>
    <t>Основное мероприятие "Обеспечение функционирования пунктов непосредственного осуществления населением местного самоуправления"</t>
  </si>
  <si>
    <t>Поддержка общественного территориального самоуправления.</t>
  </si>
  <si>
    <t>НАЦИОНАЛЬНАЯ ЭКОНОМИКА</t>
  </si>
  <si>
    <t>Дорожное хозяйство (дорожные фонды)</t>
  </si>
  <si>
    <t>Муниципальная программа "Жилищно-коммунальное и городское хозяйство в Моздокском городском поселении на период 2014-2018 годы"</t>
  </si>
  <si>
    <t>Основное мероприятие "Модернизация и развитие дорожного хозяйства Моздокского городского поселения"</t>
  </si>
  <si>
    <t>Строительство, реконструкция, капитальный ремонт объектов муниципальной собственности.</t>
  </si>
  <si>
    <t>Закупка товаров, работ, услуг в целях капитального ремонта государственного (муниципального) имущества</t>
  </si>
  <si>
    <t>Текущий ремонт и содержание объектов муниципальной собственности.</t>
  </si>
  <si>
    <t>Основное мероприятие "Содержание светофорных объектов и обслуживание улично-дорожной сети в целях повышения безопасности движения транспортных средств"</t>
  </si>
  <si>
    <t>Организация безопасности дорожного движения.</t>
  </si>
  <si>
    <t>Другие вопросы в области национальной экономики</t>
  </si>
  <si>
    <t>Основное мероприятие "Обеспечение территории Моздокского городского поселения документами территориального планирования и градостроительного зонирования"</t>
  </si>
  <si>
    <t>Мероприятия в области строительства, архитектуры и градостроительства.</t>
  </si>
  <si>
    <t>Прочие мероприятия в области строительства, архитектуры и градостроительства.</t>
  </si>
  <si>
    <t>Основное мероприятие "Разработка необходимой документации для реализации градостроительных мероприятий"</t>
  </si>
  <si>
    <t>Выполнение работ по разработке проектно-сметной документации.</t>
  </si>
  <si>
    <t>Основное мероприятие "Обеспечение эффективности землепользования"</t>
  </si>
  <si>
    <t>Мероприятия по межеванию, независимой оценке рыночной стоимости права на заключение договора аренды земельных участков</t>
  </si>
  <si>
    <t>Основное мероприятие "Актуализация налогооблагаемой базы на землю"</t>
  </si>
  <si>
    <t>Прочие мероприятия по землеустройству и землепользованию.</t>
  </si>
  <si>
    <t>Основное мероприятие "Обеспечение доступа субъектов малого и среднего предпринимательства к финансовым ресурсам"</t>
  </si>
  <si>
    <t>Финансовая поддержка субъектов малого и среднего предпринимательства.</t>
  </si>
  <si>
    <t>Основное мероприятие "Информирование о действующих механизмах и формах государственной и муниципальной поддержки малого и среднего предпринимательства"</t>
  </si>
  <si>
    <t>Информационная поддержка субъектов малого и среднего предприниматеьства.</t>
  </si>
  <si>
    <t>ЖИЛИЩНО-КОММУНАЛЬНОЕ ХОЗЯЙСТВО</t>
  </si>
  <si>
    <t>Жилищное хозяйство</t>
  </si>
  <si>
    <t>Основное мероприятие "Повышение эффективности использования муниципального имущества посредством его улучшения"</t>
  </si>
  <si>
    <t>Основное мероприятие "Содержание жилищного фонда Моздокского городского поселения"</t>
  </si>
  <si>
    <t>Мероприятия в области жилищного хозяйства</t>
  </si>
  <si>
    <t>Подпрограмма "Создание условий для обеспечения доступным и комфортным жильем населения Моздокского городского поселения"</t>
  </si>
  <si>
    <t>Основное мероприятие "Переселение граждан из многоквартирных домов, признанных аварийными и подлежащих сносу"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</si>
  <si>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местных бюджетов</t>
  </si>
  <si>
    <t>Бюджетные инвестиции в объекты капитального строительства государственной (муниципальной) собственности</t>
  </si>
  <si>
    <t>Подпрограмма "Создание условий для обеспечения качественными услугами ЖКХ населения Моздокского городского поселения"</t>
  </si>
  <si>
    <t>Основное мероприятие "Содействие проведению капитального ремонта многоквартирных домов"</t>
  </si>
  <si>
    <t>Обеспечение мероприятий по капитальному ремонту многоквартирных домов за счет средств местных бюджетов</t>
  </si>
  <si>
    <t>Выполнение работ по разработке проектно-сметной документации</t>
  </si>
  <si>
    <t>Строительный контроль за выполнение работ</t>
  </si>
  <si>
    <t>Коммунальное хозяйство</t>
  </si>
  <si>
    <t>Основное мероприятие "Строительство, реконструкция и капитальный ремонт сетей коммунального хозяйства"</t>
  </si>
  <si>
    <t>Основное мероприятие "Обеспечение проведения строительства, реконструкции и капитального ремонта сетей коммунального хозяйства и контроль качества выполненных работ"</t>
  </si>
  <si>
    <t>Основное мероприятие "Иные мероприятия, связанные с содержанием и улучшением коммунального хозяйства"</t>
  </si>
  <si>
    <t>Иные мероприятия в области коммунального хозяйства</t>
  </si>
  <si>
    <t>Благоустройство</t>
  </si>
  <si>
    <t>Основное мероприятие "Оплата потребления электроэнергии и прочие мероприятия, связанные с содержанием сетей уличного освещения"</t>
  </si>
  <si>
    <t>Уличное освещение</t>
  </si>
  <si>
    <t>Основное мероприятие "Содержание зеленых насаждений Моздокского городского поселения"</t>
  </si>
  <si>
    <t>Озеленение</t>
  </si>
  <si>
    <t>Основное мероприятие "Обеспечение проведения ремонта, строительство и ремонт объектов муниципальной собственности, контроль качества выполненных работ"</t>
  </si>
  <si>
    <t>Текущий ремонт и содержание объектов муниципальной собственности</t>
  </si>
  <si>
    <t>Основное мероприятие "Санитарное содержание территории Моздокского городского поселения"</t>
  </si>
  <si>
    <t>Содержание мест захоронения.</t>
  </si>
  <si>
    <t>Содержание в чистоте и уборка</t>
  </si>
  <si>
    <t>Основное мероприятие "Прочие мероприятия, связанные с благоустройством территории Моздокского городского поселения"</t>
  </si>
  <si>
    <t>Прочие мероприятия по благоустройству</t>
  </si>
  <si>
    <t>Другие вопросы в области жилищно-коммунального хозяйства</t>
  </si>
  <si>
    <t>Основное мероприятие "Функционирование МКУ МО МГП "УГХ"</t>
  </si>
  <si>
    <t>Обеспечение деятельности подведомственных учреждений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</si>
  <si>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</si>
  <si>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</si>
  <si>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</si>
  <si>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ОХРАНА ОКРУЖАЮЩЕЙ СРЕДЫ</t>
  </si>
  <si>
    <t>Другие вопросы в области охраны окружающей среды</t>
  </si>
  <si>
    <t>Основное мероприятие "Обеспечение проведения строительства и ремонта объектов муниципальной собственности и контроль качества производимых улучшений"</t>
  </si>
  <si>
    <t>Основное мероприятие "Содержание мест массового отдыха населения и проведение массовых культурно-зрелищных мероприятий"</t>
  </si>
  <si>
    <t>Прочие мероприятия в области охраны окружающей среды</t>
  </si>
  <si>
    <t>Основное мероприятие "Содержание МКУ МО МГП "ГЦД"</t>
  </si>
  <si>
    <t>ОБРАЗОВАНИЕ</t>
  </si>
  <si>
    <t>Молодежная политика и оздоровление детей</t>
  </si>
  <si>
    <t>Подпрограмма "Молодежная политика"</t>
  </si>
  <si>
    <t>Основное мероприятие "Создание условий для реализации и развития потенциала молодежи"</t>
  </si>
  <si>
    <t>Проведение мероприятий для детей и молодежи</t>
  </si>
  <si>
    <t>Основное мероприятие "Организация предоставления услуг дополнительного образования"</t>
  </si>
  <si>
    <t>Прочие мероприятия по работе с молодежью и пропоганде здорового образа жизни</t>
  </si>
  <si>
    <t>СОЦИАЛЬНАЯ ПОЛИТИКА</t>
  </si>
  <si>
    <t>Пенсионное обеспечение</t>
  </si>
  <si>
    <t>Основное мероприятие "Предоставление доплат к пенсиям лиц, замещавших муниципальные должности и должности муниципальной службы в Моздокском городском поселении"</t>
  </si>
  <si>
    <t>Доплаты к пенсиям муниципальных служащих</t>
  </si>
  <si>
    <t>Пособия, компенсации, меры социальной поддержки по публичным нормативным обязательствам</t>
  </si>
  <si>
    <t>Социальное обеспечение населения</t>
  </si>
  <si>
    <t>Подпрограмма "Доступная среда в Моздокском городском поселении на 2016 год"</t>
  </si>
  <si>
    <t>Основное мероприятие "Улучшение качества жизни людей с ограниченными возможностями"</t>
  </si>
  <si>
    <t>Строительство, реконструкция, капитальный ремонт объектов муниципальной собственности</t>
  </si>
  <si>
    <t>Подпрограмма «Доступная среда в Моздокском городском поселении на 2014-2016 годы»</t>
  </si>
  <si>
    <t>Основное мероприятие «Улучшение качества жизни людей с ограниченными возможностями»</t>
  </si>
  <si>
    <t>Основное мероприятие "Социальная помощь и единовременные поощрительные выплаты гражданам"</t>
  </si>
  <si>
    <t>Социальная помощь гражданам</t>
  </si>
  <si>
    <t>Пособия, компенсации и иные социальные выплаты гражданам, кроме публичных нормативных обязательств</t>
  </si>
  <si>
    <t>Единовременная денежная выплата лицам, удостоенным звания «Почетный гражданин города Моздока»</t>
  </si>
  <si>
    <t>Другие вопросы в области социальной политики</t>
  </si>
  <si>
    <t>Основное мероприятие "Финансовая поддержка организаций"</t>
  </si>
  <si>
    <t xml:space="preserve">Финансовая поддержка социально-ориентированных некоммерческих организаций </t>
  </si>
  <si>
    <t>Основное мероприятие "Выдача справок об иждивении"</t>
  </si>
  <si>
    <t>Прочие мероприятия в области социальной политики</t>
  </si>
  <si>
    <t>ФИЗИЧЕСКАЯ КУЛЬТУРА И СПОРТ</t>
  </si>
  <si>
    <t>Физическая культура</t>
  </si>
  <si>
    <t>Подпрограмма "Физическая культура и спорт"</t>
  </si>
  <si>
    <t>Основное мероприятие "Развитие физической культуры и спорта"</t>
  </si>
  <si>
    <t>Поддержка развития физической культуры, массового спорта и туризма</t>
  </si>
  <si>
    <t>Расходы</t>
  </si>
  <si>
    <t>Код бюджетной классификации</t>
  </si>
  <si>
    <t>01</t>
  </si>
  <si>
    <t>00</t>
  </si>
  <si>
    <t>0000000000</t>
  </si>
  <si>
    <t>000</t>
  </si>
  <si>
    <t>02</t>
  </si>
  <si>
    <t>7730000000</t>
  </si>
  <si>
    <t>7730000110</t>
  </si>
  <si>
    <t>121</t>
  </si>
  <si>
    <t>129</t>
  </si>
  <si>
    <t>03</t>
  </si>
  <si>
    <t>851</t>
  </si>
  <si>
    <t>852</t>
  </si>
  <si>
    <t>853</t>
  </si>
  <si>
    <t>04</t>
  </si>
  <si>
    <t>7740000000</t>
  </si>
  <si>
    <t>7740000110</t>
  </si>
  <si>
    <t>7740000190</t>
  </si>
  <si>
    <t>122</t>
  </si>
  <si>
    <t>244</t>
  </si>
  <si>
    <t>11</t>
  </si>
  <si>
    <t>9900000000</t>
  </si>
  <si>
    <t>9970000000</t>
  </si>
  <si>
    <t>870</t>
  </si>
  <si>
    <t>14</t>
  </si>
  <si>
    <t>13</t>
  </si>
  <si>
    <t>0100000000</t>
  </si>
  <si>
    <t>0110000000</t>
  </si>
  <si>
    <t>0110300000</t>
  </si>
  <si>
    <t>0110374220</t>
  </si>
  <si>
    <t>0120000000</t>
  </si>
  <si>
    <t>0120100000</t>
  </si>
  <si>
    <t>0120170010</t>
  </si>
  <si>
    <t>0130000000</t>
  </si>
  <si>
    <t>0130100000</t>
  </si>
  <si>
    <t>0130170020</t>
  </si>
  <si>
    <t>9990000000</t>
  </si>
  <si>
    <t>9990060530</t>
  </si>
  <si>
    <t>831</t>
  </si>
  <si>
    <t>09</t>
  </si>
  <si>
    <t>0200000000</t>
  </si>
  <si>
    <t>0210000000</t>
  </si>
  <si>
    <t>0210200000</t>
  </si>
  <si>
    <t>0210270530</t>
  </si>
  <si>
    <t>0210270540</t>
  </si>
  <si>
    <t>0220000000</t>
  </si>
  <si>
    <t>0220100000</t>
  </si>
  <si>
    <t>0220170510</t>
  </si>
  <si>
    <t>9990070550</t>
  </si>
  <si>
    <t>0300000000</t>
  </si>
  <si>
    <t>0310000000</t>
  </si>
  <si>
    <t>0310100000</t>
  </si>
  <si>
    <t>0310171010</t>
  </si>
  <si>
    <t>0310171030</t>
  </si>
  <si>
    <t>0320000000</t>
  </si>
  <si>
    <t>0320100000</t>
  </si>
  <si>
    <t>0320171020</t>
  </si>
  <si>
    <t>0800000000</t>
  </si>
  <si>
    <t>0810000000</t>
  </si>
  <si>
    <t>0810100000</t>
  </si>
  <si>
    <t>0810174010</t>
  </si>
  <si>
    <t>243</t>
  </si>
  <si>
    <t>0810174020</t>
  </si>
  <si>
    <t>0810300000</t>
  </si>
  <si>
    <t>0810374050</t>
  </si>
  <si>
    <t>12</t>
  </si>
  <si>
    <t>0400000000</t>
  </si>
  <si>
    <t>0410000000</t>
  </si>
  <si>
    <t>0410100000</t>
  </si>
  <si>
    <t>0410171510</t>
  </si>
  <si>
    <t>0410171520</t>
  </si>
  <si>
    <t>0410200000</t>
  </si>
  <si>
    <t>0500000000</t>
  </si>
  <si>
    <t>0510000000</t>
  </si>
  <si>
    <t>0510100000</t>
  </si>
  <si>
    <t>0510172010</t>
  </si>
  <si>
    <t>0520000000</t>
  </si>
  <si>
    <t>0520100000</t>
  </si>
  <si>
    <t>0520172020</t>
  </si>
  <si>
    <t>0600000000</t>
  </si>
  <si>
    <t>0610000000</t>
  </si>
  <si>
    <t>0610100000</t>
  </si>
  <si>
    <t>0610172510</t>
  </si>
  <si>
    <t>0620000000</t>
  </si>
  <si>
    <t>0620100000</t>
  </si>
  <si>
    <t>0620172520</t>
  </si>
  <si>
    <t>05</t>
  </si>
  <si>
    <t>0820000000</t>
  </si>
  <si>
    <t>0820100000</t>
  </si>
  <si>
    <t>0820174010</t>
  </si>
  <si>
    <t>0820300000</t>
  </si>
  <si>
    <t>0820374220</t>
  </si>
  <si>
    <t>0870000000</t>
  </si>
  <si>
    <t>0870100000</t>
  </si>
  <si>
    <t>0870174160</t>
  </si>
  <si>
    <t>1200000000</t>
  </si>
  <si>
    <t>1210000000</t>
  </si>
  <si>
    <t>1210100000</t>
  </si>
  <si>
    <t>12101S9602</t>
  </si>
  <si>
    <t>414</t>
  </si>
  <si>
    <t>1300000000</t>
  </si>
  <si>
    <t>1310000000</t>
  </si>
  <si>
    <t>1310100000</t>
  </si>
  <si>
    <t>13101S9601</t>
  </si>
  <si>
    <t>9990074030</t>
  </si>
  <si>
    <t>9990074040</t>
  </si>
  <si>
    <t>0830000000</t>
  </si>
  <si>
    <t>0830200000</t>
  </si>
  <si>
    <t>0830274010</t>
  </si>
  <si>
    <t>0830300000</t>
  </si>
  <si>
    <t>0830374030</t>
  </si>
  <si>
    <t>0830400000</t>
  </si>
  <si>
    <t>0830474210</t>
  </si>
  <si>
    <t>0840000000</t>
  </si>
  <si>
    <t>0840200000</t>
  </si>
  <si>
    <t>0840274070</t>
  </si>
  <si>
    <t>0850000000</t>
  </si>
  <si>
    <t>0850100000</t>
  </si>
  <si>
    <t>0850174090</t>
  </si>
  <si>
    <t>0860000000</t>
  </si>
  <si>
    <t>0860100000</t>
  </si>
  <si>
    <t>0860174010</t>
  </si>
  <si>
    <t>0860174020</t>
  </si>
  <si>
    <t>0860174030</t>
  </si>
  <si>
    <t>0860200000</t>
  </si>
  <si>
    <t>0860274110</t>
  </si>
  <si>
    <t>0860274120</t>
  </si>
  <si>
    <t>0860300000</t>
  </si>
  <si>
    <t>0860374130</t>
  </si>
  <si>
    <t>0870200000</t>
  </si>
  <si>
    <t>0870275010</t>
  </si>
  <si>
    <t>111</t>
  </si>
  <si>
    <t>112</t>
  </si>
  <si>
    <t>119</t>
  </si>
  <si>
    <t>06</t>
  </si>
  <si>
    <t>0900000000</t>
  </si>
  <si>
    <t>0910000000</t>
  </si>
  <si>
    <t>0910100000</t>
  </si>
  <si>
    <t>0910174030</t>
  </si>
  <si>
    <t>0910200000</t>
  </si>
  <si>
    <t>0910275020</t>
  </si>
  <si>
    <t>0920000000</t>
  </si>
  <si>
    <t>0920100000</t>
  </si>
  <si>
    <t>0920175010</t>
  </si>
  <si>
    <t>07</t>
  </si>
  <si>
    <t>1100000000</t>
  </si>
  <si>
    <t>1110000000</t>
  </si>
  <si>
    <t>1110100000</t>
  </si>
  <si>
    <t>1110176010</t>
  </si>
  <si>
    <t>1130000000</t>
  </si>
  <si>
    <t>1130100000</t>
  </si>
  <si>
    <t>1130176030</t>
  </si>
  <si>
    <t>10</t>
  </si>
  <si>
    <t>1000000000</t>
  </si>
  <si>
    <t>1010000000</t>
  </si>
  <si>
    <t>1010100000</t>
  </si>
  <si>
    <t>1010175510</t>
  </si>
  <si>
    <t>313</t>
  </si>
  <si>
    <t>0140000000</t>
  </si>
  <si>
    <t>0140100000</t>
  </si>
  <si>
    <t>0140174010</t>
  </si>
  <si>
    <t>0880000000</t>
  </si>
  <si>
    <t>0880100000</t>
  </si>
  <si>
    <t>0880174010</t>
  </si>
  <si>
    <t>1010200000</t>
  </si>
  <si>
    <t>1010275520</t>
  </si>
  <si>
    <t>321</t>
  </si>
  <si>
    <t>1010275550</t>
  </si>
  <si>
    <t>1010300000</t>
  </si>
  <si>
    <t>1010375530</t>
  </si>
  <si>
    <t>1020000000</t>
  </si>
  <si>
    <t>1020100000</t>
  </si>
  <si>
    <t>1020175540</t>
  </si>
  <si>
    <t>1120000000</t>
  </si>
  <si>
    <t>1120100000</t>
  </si>
  <si>
    <t>1120176020</t>
  </si>
  <si>
    <t>% исполнения</t>
  </si>
  <si>
    <t>% темп роста</t>
  </si>
  <si>
    <t>ВСЕГО РАСХОДОВ</t>
  </si>
  <si>
    <t>Зам. Главы Администрации по экономике и финансам</t>
  </si>
  <si>
    <t>242</t>
  </si>
  <si>
    <t>Закупка товаров, работ, услуг в сфере информационно-коммуникационных технологий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</si>
  <si>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</si>
  <si>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</si>
  <si>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</si>
  <si>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</si>
  <si>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</si>
  <si>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</si>
  <si>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</si>
  <si>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</si>
  <si>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</si>
  <si>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</si>
  <si>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</si>
  <si>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</si>
  <si>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</si>
  <si>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</si>
  <si>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</si>
  <si>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городских поселений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</si>
  <si>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</si>
  <si>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</si>
  <si>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</si>
  <si>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</si>
  <si>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</si>
  <si>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ПРОЧИЕ НЕНАЛОГОВЫЕ ДОХОДЫ</t>
  </si>
  <si>
    <t>Прочие неналоговые доходы бюджетов городских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</si>
  <si>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</si>
  <si>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</si>
  <si>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городских поселений на выравнивание бюджетной обеспеченности</t>
  </si>
  <si>
    <t>ПРОЧИЕ БЕЗВОЗМЕЗДНЫЕ ПОСТУПЛЕНИЯ</t>
  </si>
  <si>
    <t>Прочие безвозмездные поступления в бюджеты городских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</si>
  <si>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</si>
  <si>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 xml:space="preserve">% исполнения </t>
  </si>
  <si>
    <t>ДОХОДЫ</t>
  </si>
  <si>
    <t>1 00 00000 00 0000 000</t>
  </si>
  <si>
    <t>1 01 00000 00 0000 000</t>
  </si>
  <si>
    <t>1 01 02000 01 0000 110</t>
  </si>
  <si>
    <t>1 05 00000 00 0000 000</t>
  </si>
  <si>
    <t>1 05 01000 00 0000 110</t>
  </si>
  <si>
    <t>1 05 02000 02 0000 110</t>
  </si>
  <si>
    <t>1 05 03000 01 0000 110</t>
  </si>
  <si>
    <t>1 06 00000 00 0000 000</t>
  </si>
  <si>
    <t>1 06 01030 13 0000 110</t>
  </si>
  <si>
    <t>1 06 06033 13 0000 110</t>
  </si>
  <si>
    <t>1 06 06043 13 0000 110</t>
  </si>
  <si>
    <t>1 11 00000 00 0000 000</t>
  </si>
  <si>
    <t>1 11 05013 13 0000 120</t>
  </si>
  <si>
    <t>1 11 05025 13 0000 120</t>
  </si>
  <si>
    <t>1 11 05035 13 0000 120</t>
  </si>
  <si>
    <t>1 11 05075 13 0000 120</t>
  </si>
  <si>
    <t>1 11 07015 13 0000 120</t>
  </si>
  <si>
    <t>1 11 09045 13 0000 120</t>
  </si>
  <si>
    <t>1 14 00000 00 0000 000</t>
  </si>
  <si>
    <t>1 14 02053 13 0000 410</t>
  </si>
  <si>
    <t>1 14 06013 13 0000 430</t>
  </si>
  <si>
    <t>1 17 00000 00 0000 000</t>
  </si>
  <si>
    <t>1 17 01050 13 0000 180</t>
  </si>
  <si>
    <t>Невыясненные поступления, зачисляемые в бюджеты городских поселений</t>
  </si>
  <si>
    <t>1 17 05050 13 0000 180</t>
  </si>
  <si>
    <t>2 00 00000 00 0000 000</t>
  </si>
  <si>
    <t>2 02 00000 00 0000 000</t>
  </si>
  <si>
    <t>2 07 00000 00 0000 000</t>
  </si>
  <si>
    <t>2 19 00000 00 0000 000</t>
  </si>
  <si>
    <t>ВСЕГО ДОХОДОВ:</t>
  </si>
  <si>
    <t>ОТЧЕТ</t>
  </si>
  <si>
    <t>об исполнении бюджета муниципального образования-</t>
  </si>
  <si>
    <t>Моздокское городское поселение</t>
  </si>
  <si>
    <t>ед. изм. руб.</t>
  </si>
  <si>
    <t>Л.С. Рыбалкина</t>
  </si>
  <si>
    <t>1 13 00000 00 0000 000</t>
  </si>
  <si>
    <t>Прочие доходы от компенсации затрат бюджетов городских поселений</t>
  </si>
  <si>
    <t>0810126750</t>
  </si>
  <si>
    <t>Предоставление субсидий местным бюджетам муниципальных районов РСО-Алания на дорожную деятельность в отношении автомобильных дорог общего пользования местного значения</t>
  </si>
  <si>
    <t>0110200000</t>
  </si>
  <si>
    <t>0110274030</t>
  </si>
  <si>
    <t>Основное мероприятие "Обеспечение проведения ремонта объектов муниципальной собственности и контроль качества производимых улучшений"</t>
  </si>
  <si>
    <t>1217419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</si>
  <si>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бюджета МГП. Бюджетные инвестиции в объекты капитального строительства государственной (муниципальной) собственности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</si>
  <si>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Фонд содействия реформированию ЖКХ. Бюджетные инвестиции в объекты капитального строительства государственной (муниципальной) собственности</t>
  </si>
  <si>
    <t>1219503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</si>
  <si>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(за счет средств бюджетов). Бюджетные инвестиции в объекты капитального строительства государственной (муниципальной) собственности</t>
  </si>
  <si>
    <t>1219603</t>
  </si>
  <si>
    <t>Обеспечение мероприятий по софинансированию дорожной деятельности за счет средств бюджета муниципального образования - Моздокское городское поселение</t>
  </si>
  <si>
    <t>9990075030</t>
  </si>
  <si>
    <t>Исполнение обязательств в порядке правопреемства при реорганизации юридических лиц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</si>
  <si>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</si>
  <si>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9990075030111</t>
  </si>
  <si>
    <t>Взносы по обязательному социальному страхованию на выплаты по оплате труда работникам учреждениий</t>
  </si>
  <si>
    <t>9990075030851</t>
  </si>
  <si>
    <t>312</t>
  </si>
  <si>
    <t>Иные пенсии, социальные доплаты к пенсиям</t>
  </si>
  <si>
    <t>Проочая закупка товаров, работ и услуг для обеспечения государственных (муниципальных) нужд</t>
  </si>
  <si>
    <t>1110174220</t>
  </si>
  <si>
    <t>0880150270</t>
  </si>
  <si>
    <t>Субсидии на мероприятия государственной программы РФ "Доступная среда"</t>
  </si>
  <si>
    <t>1120174220</t>
  </si>
  <si>
    <t>1210109502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</si>
  <si>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Фонд содействия реформированию ЖКХ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</si>
  <si>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</si>
  <si>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1210109602</t>
  </si>
  <si>
    <t>0830472010</t>
  </si>
  <si>
    <t>0110100000</t>
  </si>
  <si>
    <t>0110274040</t>
  </si>
  <si>
    <t>Строительный контроль за выполнением работ</t>
  </si>
  <si>
    <t>0810200000</t>
  </si>
  <si>
    <t>Основное мероприятие "Обеспечение проведения строительства, реконструкции и ремонта улично-дорожной сети, а также контроль за качеством произведенных работ"</t>
  </si>
  <si>
    <t>0810274030</t>
  </si>
  <si>
    <t>0820200000</t>
  </si>
  <si>
    <t>Основное мероприятие "Обеспечение проведения капитального ремонта муниципальных квартир"</t>
  </si>
  <si>
    <t>0820274030</t>
  </si>
  <si>
    <t>0830100000</t>
  </si>
  <si>
    <t>Основное мероприятие "Подготовка технических планов и техническая инвентаризация объектов"</t>
  </si>
  <si>
    <t>0830170010</t>
  </si>
  <si>
    <t xml:space="preserve">1 16 00000 00 0000 000 </t>
  </si>
  <si>
    <t>ШТРАФЫ, САНКЦИИ, ВОЗМЕЩЕНИЕ УЩЕРБА</t>
  </si>
  <si>
    <t xml:space="preserve">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</si>
  <si>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</si>
  <si>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</si>
  <si>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Темп роста %</t>
  </si>
  <si>
    <t>0410271520</t>
  </si>
  <si>
    <t>0610172530</t>
  </si>
  <si>
    <t>Подпрограмма "Развитие малого и среднего предпринимательства в муниципальном образовании-Моздокское городское поселение"</t>
  </si>
  <si>
    <t>Подпрограмма "Формирование и развитие муниципальной собственности Моздокского городского поселения"</t>
  </si>
  <si>
    <t>Муниципальная  программа "Муниципальная собственность Моздокского городского поселения на 2018-2022 годы."</t>
  </si>
  <si>
    <t>Подпрограмма "Ремонт объектов муниципальной собственности Моздокского городского поселения "</t>
  </si>
  <si>
    <t>Подпрограмма "Обеспечение создания условий для реализации муниципальной программы  "Малое и среднее предпринимательство в муниципальном образовании-Моздокское городское поселение на 2018-2022 годы"</t>
  </si>
  <si>
    <t>0110174020</t>
  </si>
  <si>
    <t>Подпрограмма "Проведение мероприятий по гражданской обороне и чрезвычайным ситуациям в  Моздокском городском поселении."</t>
  </si>
  <si>
    <t>Подпрограмма  "Реконструкция, содержание и ремонт улично-дорожной сети  Моздокского городского поселения"</t>
  </si>
  <si>
    <t>08101S6752</t>
  </si>
  <si>
    <t>Подпрограмма "Градостроительство  Моздокского городского поселения "</t>
  </si>
  <si>
    <t>Подпрограмма "Межевание и проведение государственного кадастрового учета земельных участков на территории муниципального образования- Моздокское городское поселение"</t>
  </si>
  <si>
    <t>Подпрограмма  "Проведение капитального ремонта муниципальных квартир  Моздокского городского поселения"</t>
  </si>
  <si>
    <t>0840174030</t>
  </si>
  <si>
    <t>Подпрограмма  "Уличное освещение Моздокского городского поселения"</t>
  </si>
  <si>
    <t>Осуществление расходов, связанных с оплатой научно-исследовательских, опытно-конструкторских, опытно-технологических, геологоразведочных работ, услуги по типовому проектированию, проектные и изыскательские работы</t>
  </si>
  <si>
    <t>Подпрограмма  "Озеленение Моздокского городского поселения "</t>
  </si>
  <si>
    <t>Подпрограмма  "Обеспечение создания условий для реализации муниципальной программы "Жилищно-коммунальное и городское хозяйство в  Моздокском городском поселении"</t>
  </si>
  <si>
    <t>Подпрограмма "Обеспечение создания условий для реализации муниципальной программы "Охрана окружающей среды и благоустройство массового отдыха "</t>
  </si>
  <si>
    <t>Подпрограмма "Организация социальной поддержки населения и социально-ориентированных некоммерческих организаций Моздокского городского поселения "</t>
  </si>
  <si>
    <t>Подпрограмма "Организация социальной поддержки населения и социально-ориентированных некоммерческих организаций Моздокского городского поселения"</t>
  </si>
  <si>
    <t xml:space="preserve">Строительство, реконструкция, капитальный ремонт объектов муниципальной собственности </t>
  </si>
  <si>
    <t>1110174010</t>
  </si>
  <si>
    <t xml:space="preserve">01 </t>
  </si>
  <si>
    <t>1120174010</t>
  </si>
  <si>
    <t>08101S6751</t>
  </si>
  <si>
    <t>Расходы на обеспечение мероприятий по дорожной деятельности в отношении автомобильных дорог общего пользования местного значения за счет субсидий из бюджета РСО-Алания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</si>
  <si>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</si>
  <si>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</si>
  <si>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1410000000</t>
  </si>
  <si>
    <t>1410100000</t>
  </si>
  <si>
    <t>1410200000</t>
  </si>
  <si>
    <t>1400000000</t>
  </si>
  <si>
    <t>Подпрограмма "Совершенствование эстетинчого вида городского поселени, создание гармоничной архитектурно-ландшафтной среды"</t>
  </si>
  <si>
    <t>Основное мероприятие "Благоустройство дворовых территорий "</t>
  </si>
  <si>
    <t>14101L5553</t>
  </si>
  <si>
    <t>Расходы на обеспечение  мероприятий по благоустройству дворовых территорий за счет средств местного бюджета</t>
  </si>
  <si>
    <t>Основное мероприятие "Благоустройство общественных территорий "</t>
  </si>
  <si>
    <t>Расходы на обеспечение  мероприятий по благоустройству общественных территорий за счет средств местного бюджета</t>
  </si>
  <si>
    <t>14102L5553</t>
  </si>
  <si>
    <t>0810374030</t>
  </si>
  <si>
    <t>412</t>
  </si>
  <si>
    <t>Бюджетные инвестиции на приобретение объектов недвижимого имущества в государственную (муниципальную) собственности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</si>
  <si>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</si>
  <si>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</si>
  <si>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0820274040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</si>
  <si>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</t>
  </si>
  <si>
    <t>14101L5551</t>
  </si>
  <si>
    <t>14101L5552</t>
  </si>
  <si>
    <t>Расходы на обеспечение  мероприятий по благоустройству дворовых территорий за счет средств республиканского бюджета</t>
  </si>
  <si>
    <t>Расходы на обеспечение  мероприятий по благоустройству дворовых территорий за счет средств федерального  бюджета</t>
  </si>
  <si>
    <t>14102L5551</t>
  </si>
  <si>
    <t>14102L5552</t>
  </si>
  <si>
    <t>Прочие мероприятия в области дорожного хозяйства</t>
  </si>
  <si>
    <t>Денежные взыскания(штрафы) за нарушения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</si>
  <si>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0860374080</t>
  </si>
  <si>
    <t>Изготовление конструкций внешней иллюминации</t>
  </si>
  <si>
    <t>812</t>
  </si>
  <si>
    <t>Субсидии (гранты в форме субсидий)на финансовое обеспечение затрат в связи с производством (реализацией товаров), выполнением работ, оказанием услуг,порядком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</si>
  <si>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0920174220</t>
  </si>
  <si>
    <t>Дотации бюджетам городских поселений на поддержку мер по обеспечению сбалансированности бюджетов</t>
  </si>
  <si>
    <t>0810174060</t>
  </si>
  <si>
    <t>Прочие меропрития в области дорожного хозяйства</t>
  </si>
  <si>
    <t>Непрограмные расходы</t>
  </si>
  <si>
    <t>9940000000</t>
  </si>
  <si>
    <t>540</t>
  </si>
  <si>
    <t>Прочие межбюджетные трансферты общего характера</t>
  </si>
  <si>
    <t xml:space="preserve">Межбюджетные трансферты </t>
  </si>
  <si>
    <t>Прочие межбюджетные трансферты, передаваемые бюджетам городских поселений на реализацию муниципальной программы формирование современной городской среды</t>
  </si>
  <si>
    <t>Прочие межбюджетные трансферты, передаваемые бюджетам городских поселений на финансовое обеспечение дорожной деятельности в отношении автомобильных дорог общего пользования местного значения</t>
  </si>
  <si>
    <t xml:space="preserve"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   </t>
  </si>
  <si>
    <t>Бюджетые инвестиции в объекты капиталього строительства государственной (муницмпальной) собственности</t>
  </si>
  <si>
    <t>Доходы от продажи земельных участков, находящихся в собственности городских поселений (за исключением земельных участков бюджетных и автономных учреждений)</t>
  </si>
  <si>
    <t>1 14 06025 13 0000 430</t>
  </si>
  <si>
    <t>1 16 33050 13 6000 140</t>
  </si>
  <si>
    <t>1 16 33050 13 0000 140</t>
  </si>
  <si>
    <t>2 02 49999 13 0020 150</t>
  </si>
  <si>
    <t>2 02 49999 13 0010 150</t>
  </si>
  <si>
    <t>2 02 40000 00 0000 150</t>
  </si>
  <si>
    <t>2 02 20302 13 0000 150</t>
  </si>
  <si>
    <t>2 02 20299 13 0000 150</t>
  </si>
  <si>
    <t>2 02 20216 13 00 00 150</t>
  </si>
  <si>
    <t>2 02 20051 13 00 00 150</t>
  </si>
  <si>
    <t>2 02 20000 00 0000 150</t>
  </si>
  <si>
    <t>2 02 15002 13 0000 150</t>
  </si>
  <si>
    <t>2 02 15001 13 0000 150</t>
  </si>
  <si>
    <t>2 02 10000 00 0000 150</t>
  </si>
  <si>
    <t>2 19 60010 13 0000 150</t>
  </si>
  <si>
    <t>0220170560</t>
  </si>
  <si>
    <t>Размещение информации в СМИ</t>
  </si>
  <si>
    <t>0410276510</t>
  </si>
  <si>
    <t>Разработка документов для развития муниципального образования - Моздокское городское поселение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</si>
  <si>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</si>
  <si>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</si>
  <si>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633</t>
  </si>
  <si>
    <t>Субсидии (гранты в форме субсидии) на финансовое обнспечение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</si>
  <si>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</si>
  <si>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Иные межбюджетные трансферты бюджетам муниципальных районов на осуществление передаваемых полномочий городских поселений, предусмотренных п. 5 ч. 1 ст. 14 131-ФЗ от 06.10.2013г. (дорожная деятельность)</t>
  </si>
  <si>
    <t>9940077900</t>
  </si>
  <si>
    <t>9990076510</t>
  </si>
  <si>
    <t>0840174010</t>
  </si>
  <si>
    <t>0910300000</t>
  </si>
  <si>
    <t>0910374010</t>
  </si>
  <si>
    <t>Основное мероприятие "Реконструкция, капитальный ремонт, строительство объектов муниципальной собственности"</t>
  </si>
  <si>
    <t>Строительство, реконструкция, капитальный ремонтобъектов муниципальной собственности</t>
  </si>
  <si>
    <t>1 13 02995 13 0000 130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</si>
  <si>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</si>
  <si>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Исполнение судебных актов Российской Федерации и мировых соглашений по возмещению причиненного вреда</t>
  </si>
  <si>
    <t>634</t>
  </si>
  <si>
    <t>Субсидии некоммерческим организациям (за исключением государственных (муниципальных) учреждений</t>
  </si>
  <si>
    <t>ДЕФИЦИТ "-"/ПРОФИЦИТ "+"</t>
  </si>
  <si>
    <t>МЕЖБЮДЖЕТНЫЕ ТРАНСФЕРТЫ ОБЩЕГО ХАРАКТЕРА БЮДЖЕТАМ БЮДЖЕТНОЙ СИСТЕМЫ РОССИЙСКОЙ ФЕДЕРАЦИИ</t>
  </si>
  <si>
    <t>141F255551</t>
  </si>
  <si>
    <t>Реализация программы формирование современной городской среды за счет субсидий из федерального бюджета</t>
  </si>
  <si>
    <t>141F255552</t>
  </si>
  <si>
    <t>Реализация программы формирование современной городской среды за счет субсидий из республиканского бюджета</t>
  </si>
  <si>
    <t>141F255553</t>
  </si>
  <si>
    <t>141F200000</t>
  </si>
  <si>
    <t>Реализация мероприятий Федерального проекта "Формирование комфортной городской среды"</t>
  </si>
  <si>
    <t>Муниципальная программа "Формирование современной городской среды в Моздокском городском поселении на 2018 -2024 годы"</t>
  </si>
  <si>
    <t>Подпрограмма  "Строительство, реконструкция сетей коммунального хозяйства в  Моздокском городском поселении"</t>
  </si>
  <si>
    <t>1 14 02052 13 0000 410</t>
  </si>
  <si>
    <t>2 07 05030 13 0000 150</t>
  </si>
  <si>
    <t>0210270570</t>
  </si>
  <si>
    <t>Безопасный город</t>
  </si>
  <si>
    <t>0810274060</t>
  </si>
  <si>
    <t>813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</si>
  <si>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сопровождению"</t>
  </si>
  <si>
    <t>141F255554</t>
  </si>
  <si>
    <t>Расходы на обеспечение  мероприятий по благоустройству дворовых территорий за счет внебюджетных источников финансирования</t>
  </si>
  <si>
    <t>08</t>
  </si>
  <si>
    <t>КУЛЬТУРА, КИНЕМАТОГРАФИЯ</t>
  </si>
  <si>
    <t>Другие вопросы в области культуры, кинематографии</t>
  </si>
  <si>
    <t>1120174030</t>
  </si>
  <si>
    <t>Прочие поступления от денежных взысканий (штрафов) и иных сумм в возмещение ущерба, зачисляемые в бюджеты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</si>
  <si>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1 16 90050 13 6000 140</t>
  </si>
  <si>
    <t>Прочие поступления от денежных взысканий (штрафов) и иных сумм в возмещение ущерба</t>
  </si>
  <si>
    <t>1 16 90000 00 0000 140</t>
  </si>
  <si>
    <t>Денежные взыскания (штрафы) за нарушение законодательства о налогах и сборах</t>
  </si>
  <si>
    <t>1 16 03000 00 0000 140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</si>
  <si>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</si>
  <si>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1 16 33000 00 0000 140</t>
  </si>
  <si>
    <t>Иные меропрятия по озеленению</t>
  </si>
  <si>
    <t>0850174100</t>
  </si>
  <si>
    <t xml:space="preserve">2 02 25555 13 0000151 </t>
  </si>
  <si>
    <t>Субсидии бюджетам на поддержку государственных программ субъектов РФ и муниципальных программ формирования современной городской среды</t>
  </si>
  <si>
    <t>9990076530</t>
  </si>
  <si>
    <t>Расходы на финансовую помощь в целях восстановления платежеспособности муниципальных унитарных предприятий</t>
  </si>
  <si>
    <t>Расходы на обеспечение мероприятий по благоустройству дворовых территорий за счет внебджетных средств</t>
  </si>
  <si>
    <t>1410176520</t>
  </si>
  <si>
    <t xml:space="preserve">Обеспечение функционирования Главы муниципального образования </t>
  </si>
  <si>
    <t xml:space="preserve">Обеспечение функционирования местной администрации </t>
  </si>
  <si>
    <t>Резервный фонд Администрации местного самоуправления Моздокского городского поселения</t>
  </si>
  <si>
    <t>9940077600</t>
  </si>
  <si>
    <t>Субсидии республиканскому бюджету в соответствии со ст. 142.2 Бюджетного кодекса РФ (отрицательный трансферт)</t>
  </si>
  <si>
    <t>Исполнение судебных актов РФ и мировых соглашений по возмещению причинения вреда</t>
  </si>
  <si>
    <t>9940077800</t>
  </si>
  <si>
    <t>Иные межбюджетные трансферты бюджетам муниципальных районов на осуществление передаваемых полномочий городских поселений, предусмотренных п. 11 ч. 1 ст. 14 131-ФЗ от 06.10.2013г. (организация библиотечного обслуживания населения)</t>
  </si>
  <si>
    <t>Доходы от реализации 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учреждений, в части реализации основных средств по указанному имуществу</t>
  </si>
  <si>
    <t>1 16 10123 01 0131 140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</si>
  <si>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</si>
  <si>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Прочая закупка товаров, работ и услуг</t>
  </si>
  <si>
    <t>1010275540</t>
  </si>
  <si>
    <t>350</t>
  </si>
  <si>
    <t>Премии и гранты</t>
  </si>
  <si>
    <t>247</t>
  </si>
  <si>
    <t>Закупка энергетических ресурсов</t>
  </si>
  <si>
    <t>Защита населения и территории от чрезвычайных ситуаций природного и техногенного характера, пожарная безопасность</t>
  </si>
  <si>
    <t>141F254241</t>
  </si>
  <si>
    <t>141F254243</t>
  </si>
  <si>
    <t>Расходы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за счет средств вышестоящих бюджетов</t>
  </si>
  <si>
    <t>Расходы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за счет средств местного бюджета</t>
  </si>
  <si>
    <t>Основное мероприятие "Реализация мероприятий Федерального проекта "Формирование комфортной городской среды"</t>
  </si>
  <si>
    <t xml:space="preserve"> Уплата иных платежей</t>
  </si>
  <si>
    <t>ДОХОДЫ ОТ ОКАЗАНИЯ ПЛАТНЫХ УСЛУГ (РАБОТ) И КОМПЕНСАЦИИ ЗАТРАТ ГОСУДАРСТВА</t>
  </si>
  <si>
    <t xml:space="preserve">Расходы по решениям судебных инстанций        </t>
  </si>
  <si>
    <t xml:space="preserve">Исполнение судебных актов Российской Федерации и мировых соглашений по возмещению причиненного вреда     </t>
  </si>
  <si>
    <t xml:space="preserve">Закупка энергетических ресурсов     </t>
  </si>
  <si>
    <t>Муниципальная программа "Градостроительство  Моздокского городского поселения на 2018-2023 годы"</t>
  </si>
  <si>
    <t>Муниципальная программа "Землеустройство и землепользование Моздокского городского поселения на 2018-2023 годы"</t>
  </si>
  <si>
    <t>Муниципальная программа "Охрана окружающей среды и благоустройство массового отдыха на 2018-2023 годы"</t>
  </si>
  <si>
    <t>Муниципальная адресная программа "Капитальный ремонт общего имущества в многоквартирных домах в  Моздокском городском поселении 2020 - 2022 годы"</t>
  </si>
  <si>
    <t>Подпрограмма "Обеспечение создания условий для реализации муниципальной программы  "Малое и среднее предпринимательство в муниципальном образовании-Моздокское городское поселение на 2018-2023 годы"</t>
  </si>
  <si>
    <t>Подпрограмма "Охрана окружающей среды и благоустройство массового отдыха населения Моздокского городского поселения на  2018-2023 годы"</t>
  </si>
  <si>
    <t>Подпрограмма "Обеспечение создания условий для реализации муниципальной программы "Землеустройство и землепользование Моздокского городского поселения на 2018-2023 годы"</t>
  </si>
  <si>
    <t>1120174020</t>
  </si>
  <si>
    <t>0860174040</t>
  </si>
  <si>
    <t>1 11 05325 13 0000 120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</si>
  <si>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поселений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</si>
  <si>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</si>
  <si>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1 16 07010 13 0000 140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</si>
  <si>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</si>
  <si>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1 16 07000 00 0000 140</t>
  </si>
  <si>
    <t>План на 2022 год</t>
  </si>
  <si>
    <t>9990077700</t>
  </si>
  <si>
    <t>Обеспечение проведения выборов и референдумов</t>
  </si>
  <si>
    <t>Расходы на организацию и проведение выборов в органы местного самоуправления</t>
  </si>
  <si>
    <t>Иные выплаты государственных (муниципальных) органов привлекаемым лицам</t>
  </si>
  <si>
    <t>1500000000</t>
  </si>
  <si>
    <t>1510000000</t>
  </si>
  <si>
    <t>1510100000</t>
  </si>
  <si>
    <t>1510174020</t>
  </si>
  <si>
    <t>1510174030</t>
  </si>
  <si>
    <t>1510177010</t>
  </si>
  <si>
    <t>1520000000</t>
  </si>
  <si>
    <t>1520100000</t>
  </si>
  <si>
    <t>1520177020</t>
  </si>
  <si>
    <t>1530000000</t>
  </si>
  <si>
    <t>1530100000</t>
  </si>
  <si>
    <t>1530176020</t>
  </si>
  <si>
    <t>1540000000</t>
  </si>
  <si>
    <t>1540100000</t>
  </si>
  <si>
    <t>1540174220</t>
  </si>
  <si>
    <t>1540175010</t>
  </si>
  <si>
    <t>муниципальная программа «Организация культурного досуга, массового спорта и отдыха населения на территории Моздокского городского поселения" на 2022 - 2026 годы</t>
  </si>
  <si>
    <t>Подпрограмма «Организация обустройства мест массового отдыха населения»</t>
  </si>
  <si>
    <t>Основное мероприятие «Содержание мест массового отдыха населения»</t>
  </si>
  <si>
    <t>Расходы на содержание мест массового отдыха</t>
  </si>
  <si>
    <t>Подпрограмма «Организация культурно-зрелищных мероприятий»</t>
  </si>
  <si>
    <t>Основное мероприятие «Создание условий для организации досуга и проведения культурно-зрелищных мероприятий»</t>
  </si>
  <si>
    <t>Расходы на организацию досуга</t>
  </si>
  <si>
    <t>Подпрограмма «Развитие на территории поселения физической культуры и массового спорта»</t>
  </si>
  <si>
    <t>Основное мероприятие «Обеспечение условий для развития на территории поселения массовой культуры и спорта»</t>
  </si>
  <si>
    <t>Поддержка физической культуры, массового спорта и туризма</t>
  </si>
  <si>
    <t>Подпрограмма "Обеспечение создания условий для реализации муниципальной программы «Организация культурного досуга, массового спорта и отдыха населения на территории Моздокского городского поселения» на 2022 - 2026 годы</t>
  </si>
  <si>
    <t>Основное мероприятие "Содержание муниципального казенного учреждения муниципального образования - Моздокское городское поселение "Городской центр досуга"</t>
  </si>
  <si>
    <t>7</t>
  </si>
  <si>
    <t xml:space="preserve">Остаток денежных средств на 01.01.2022 г.  </t>
  </si>
  <si>
    <t>1 11 09080 13 0000 120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</si>
  <si>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</si>
  <si>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2 02 49999 13 0000 150</t>
  </si>
  <si>
    <t>Прочие межбюджетные трансферты, передаваемые бюджетам городских поселений</t>
  </si>
  <si>
    <t>121F300000</t>
  </si>
  <si>
    <t>121F367483</t>
  </si>
  <si>
    <t>121F367484</t>
  </si>
  <si>
    <t>121F36748S</t>
  </si>
  <si>
    <t xml:space="preserve"> Бюджетные инвестиции в объекты капитального строительства государственной (муниципальной) собственности</t>
  </si>
  <si>
    <t>Основное мероприятие "Реализация мероприятий федерального проекта "Обеспечение устойчивого сокращения непригодного для проживания жилищного фонда"</t>
  </si>
  <si>
    <t>Обеспечение устойчивого сокращения непригодного для проживания жилищного фонда в части переселения граждан из аварийного жилищного фонда за счет средств Фонда содействия реформированию ЖКХ</t>
  </si>
  <si>
    <t>Обеспечение устойчивого сокращения непригодного для проживания жилищного фонда в части переселения граждан из аварийного жилищного фонда за счет средств бюджетов субъектов Российской Федерации</t>
  </si>
  <si>
    <t>Обеспечение устойчивого сокращения непригодного для проживания жилищного фонда в части переселения граждан из аварийного жилищного фонда за счет средств местных бюджетов</t>
  </si>
  <si>
    <t>9990075540</t>
  </si>
  <si>
    <t xml:space="preserve">Прочая закупка товаров, работ и услуг </t>
  </si>
  <si>
    <t>0870274220</t>
  </si>
  <si>
    <t>Муниципальная  программа "Муниципальная собственность Моздокского городского поселения на 2018-2024 годы."</t>
  </si>
  <si>
    <t>Муниципальная  программа "Гражданская оборона и чрезвычайные ситуации в  Моздокском городском поселении на 2018-2024 годы."</t>
  </si>
  <si>
    <t>Подпрограмма "Обеспечение создания условий для реализации муниципальной  программы "Гражданская оборона и чрезвычайные ситуации в  Моздокском городском поселении на 2018-2024 годы."</t>
  </si>
  <si>
    <t>Муниципальная программа "Местное самоуправление и гражданское общество в Моздокском городском поселении на 2018-2024 годы"</t>
  </si>
  <si>
    <t>Подпрограмма  "Развитие местного самоуправления и гражданского общества в Моздокском городском поселении на 2018-2024 годы"</t>
  </si>
  <si>
    <t xml:space="preserve">Подпрограмма "Обеспечение создания условий для реализации муниципальной  программы "Муниципальная собственность Моздокского городского поселения на 2018-2024 годы." </t>
  </si>
  <si>
    <t>Подпрограмма  "Обеспечение создания условий для реализации муниципальной программы "Местное самоуправление и гражданское общество в Моздокском городском поселении на 2018-2024 годы"</t>
  </si>
  <si>
    <t>Муниципальная программа "Жилищно-коммунальное и городское хозяйство в Моздокском городском поселении на 2018-2024 годы"</t>
  </si>
  <si>
    <t>Муниципальная программа "Малое и среднее предпринимательство в муниципальном образовании-Моздокское городское поселение на 2018-2024 годы"</t>
  </si>
  <si>
    <t>Подпрограмма  "Обеспечение создания условий для реализации муниципальной программы "Жилищно-коммунальное и городское хозяйство в  Моздокском городском поселении на 2018-2024 годы"</t>
  </si>
  <si>
    <t>Муниципальная адресная программа "Переселение граждан из аварийного жилищного фонда в  Моздокском городском поселении на период 2022-2023 годы"</t>
  </si>
  <si>
    <t>Муниципальная программа "Жилищно-коммунальное и городское хозяйство в Моздокском городском поселении на  2018-2024 годы"</t>
  </si>
  <si>
    <t>Подпрограмма  "Благоустройство территории города и содержание мест захоронения  Моздокского городского поселения на  2018-2024 годы"</t>
  </si>
  <si>
    <t>Муниципальная программа "Молодежь Моздока на 2018 - 2024 годы."</t>
  </si>
  <si>
    <t>Подпрограмма "Обеспечение создания условий для реализации муниципальной программы "Молодежь Моздока на  2018 - 2024 годы"</t>
  </si>
  <si>
    <t>Муниципальная программа "Социальная политика муниципального образования Моздокское городское поселение на 2018-2024 годы"</t>
  </si>
  <si>
    <t>Подпрограмма "Обеспечение создания условий для реализации муниципальной программы "Социальная политика муниципального образования - Моздокское городское поселение на 2018-2024 годы"</t>
  </si>
  <si>
    <t>Муниципальная программа "Молодежь Моздока на  2018 - 2024 годы."</t>
  </si>
  <si>
    <t>Подпрограмма "Обеспечение создания условий для реализации муниципальной программы "Молодежь Моздока на 2018 - 2024 годы"</t>
  </si>
  <si>
    <t>151F255551</t>
  </si>
  <si>
    <t>Расходы по решению судебных инстанций</t>
  </si>
  <si>
    <t>880</t>
  </si>
  <si>
    <t>Специальные расходы</t>
  </si>
  <si>
    <t>НАЛОГОВЫЕ ДОХОДЫ</t>
  </si>
  <si>
    <t>НЕНАЛОГОВЫЕ ДОХОДЫ</t>
  </si>
  <si>
    <t>1 16 09000 00 0000 140</t>
  </si>
  <si>
    <t>1 16 09040 13 0000 140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</si>
  <si>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</si>
  <si>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Денежные средства, изымаемые в собственность городского поселения в соответствии с решениями судов (за исключением обвинительных приговоров судов)</t>
  </si>
  <si>
    <t>в 2 раза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</si>
  <si>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</si>
  <si>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</si>
  <si>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2 08 00000 00 0000 000</t>
  </si>
  <si>
    <t>2 08 05000 13 0000 180</t>
  </si>
  <si>
    <t>1510174010</t>
  </si>
  <si>
    <t>9990074160</t>
  </si>
  <si>
    <t>в 2,4 раза</t>
  </si>
  <si>
    <t>в 2,6 раза</t>
  </si>
  <si>
    <t>в 2,3 раза</t>
  </si>
  <si>
    <t>2 08 05000 13 0000 150</t>
  </si>
  <si>
    <t>Бюджетные инвестиции на приобретение объектов недвижимого имущества в государственную (муниципальную) собственность</t>
  </si>
  <si>
    <t>в 7,6 раза</t>
  </si>
  <si>
    <t>Исполнено на 31.12.2021 г.</t>
  </si>
  <si>
    <t>Исполнено на 31.12.2022 г.</t>
  </si>
  <si>
    <t>План на 2022 г.</t>
  </si>
  <si>
    <t>на 1 января 2022 г.</t>
  </si>
  <si>
    <t>Остаток денежных средств на 01.01.2023 г.</t>
  </si>
  <si>
    <t>в 9,7 раза</t>
  </si>
  <si>
    <t>в 103 раза</t>
  </si>
  <si>
    <t>в 6,5 раза</t>
  </si>
  <si>
    <t>в 2,5 раза</t>
  </si>
  <si>
    <t>в 3,3 раза</t>
  </si>
  <si>
    <t>в 25,4 раза</t>
  </si>
  <si>
    <t>в 3,7 раза</t>
  </si>
  <si>
    <t>в 5,3 раза</t>
  </si>
  <si>
    <t>в 5,7 раза</t>
  </si>
  <si>
    <t>в 4,8 раза</t>
  </si>
  <si>
    <t>в 4 раза</t>
  </si>
  <si>
    <t>в 443,3 раза</t>
  </si>
  <si>
    <t>в 6 раз</t>
  </si>
  <si>
    <t>в 5,1 раза</t>
  </si>
  <si>
    <t>в 3,1 раза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</si>
</sst>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-* #,##0\ _₽_-;\-* #,##0\ _₽_-;_-* &quot;-&quot;\ _₽_-;_-@_-"/>
    <numFmt numFmtId="164" formatCode="#,##0&quot;р.&quot;;\-#,##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_р_."/>
    <numFmt numFmtId="169" formatCode="#,##0.0"/>
    <numFmt numFmtId="170" formatCode="#,##0.0_р_."/>
    <numFmt numFmtId="171" formatCode="0.0"/>
    <numFmt numFmtId="172" formatCode="_-* #,##0_р_._-;\-* #,##0_р_._-;_-* &quot;-&quot;??_р_._-;_-@_-"/>
    <numFmt numFmtId="173" formatCode="_-* #,##0.0_р_._-;\-* #,##0.0_р_._-;_-* &quot;-&quot;_р_._-;_-@_-"/>
  </numFmts>
  <fonts count="2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b/>
      <i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9"/>
      <name val="Arial"/>
      <family val="2"/>
      <charset val="204"/>
    </font>
    <font>
      <i/>
      <sz val="10"/>
      <name val="Arial"/>
      <family val="2"/>
      <charset val="204"/>
    </font>
    <font>
      <i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2"/>
      <name val="Arial"/>
      <family val="2"/>
    </font>
    <font>
      <sz val="10"/>
      <color theme="1"/>
      <name val="Times New Roman"/>
      <family val="1"/>
      <charset val="204"/>
    </font>
    <font>
      <b/>
      <sz val="9"/>
      <name val="Arial"/>
    </font>
    <font>
      <sz val="9"/>
      <name val="Arial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5">
    <xf numFmtId="0" fontId="0" fillId="0" borderId="0"/>
    <xf numFmtId="0" fontId="2" fillId="0" borderId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2" fillId="0" borderId="0"/>
  </cellStyleXfs>
  <cellXfs count="199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165" fontId="11" fillId="0" borderId="1" xfId="1" applyNumberFormat="1" applyFont="1" applyFill="1" applyBorder="1" applyAlignment="1">
      <alignment horizontal="right"/>
    </xf>
    <xf numFmtId="165" fontId="7" fillId="0" borderId="1" xfId="1" applyNumberFormat="1" applyFont="1" applyFill="1" applyBorder="1" applyAlignment="1">
      <alignment horizontal="right"/>
    </xf>
    <xf numFmtId="165" fontId="13" fillId="0" borderId="1" xfId="1" applyNumberFormat="1" applyFont="1" applyFill="1" applyBorder="1" applyAlignment="1">
      <alignment horizontal="right"/>
    </xf>
    <xf numFmtId="165" fontId="12" fillId="0" borderId="1" xfId="1" applyNumberFormat="1" applyFont="1" applyFill="1" applyBorder="1" applyAlignment="1">
      <alignment horizontal="right"/>
    </xf>
    <xf numFmtId="165" fontId="8" fillId="0" borderId="1" xfId="1" applyNumberFormat="1" applyFont="1" applyFill="1" applyBorder="1" applyAlignment="1">
      <alignment horizontal="right"/>
    </xf>
    <xf numFmtId="165" fontId="7" fillId="0" borderId="1" xfId="0" applyNumberFormat="1" applyFont="1" applyFill="1" applyBorder="1"/>
    <xf numFmtId="0" fontId="0" fillId="2" borderId="0" xfId="0" applyFont="1" applyFill="1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3" fillId="2" borderId="0" xfId="0" applyFont="1" applyFill="1"/>
    <xf numFmtId="49" fontId="9" fillId="3" borderId="0" xfId="0" applyNumberFormat="1" applyFont="1" applyFill="1" applyAlignment="1"/>
    <xf numFmtId="0" fontId="9" fillId="3" borderId="0" xfId="0" applyFont="1" applyFill="1"/>
    <xf numFmtId="0" fontId="9" fillId="3" borderId="0" xfId="0" applyFont="1" applyFill="1" applyAlignment="1">
      <alignment vertical="justify"/>
    </xf>
    <xf numFmtId="0" fontId="9" fillId="3" borderId="0" xfId="0" applyFont="1" applyFill="1" applyAlignment="1"/>
    <xf numFmtId="0" fontId="1" fillId="0" borderId="1" xfId="0" applyFont="1" applyFill="1" applyBorder="1"/>
    <xf numFmtId="0" fontId="0" fillId="0" borderId="1" xfId="0" applyFont="1" applyFill="1" applyBorder="1"/>
    <xf numFmtId="0" fontId="0" fillId="0" borderId="0" xfId="0" applyFill="1"/>
    <xf numFmtId="0" fontId="0" fillId="0" borderId="0" xfId="0" applyFill="1" applyAlignment="1"/>
    <xf numFmtId="0" fontId="11" fillId="0" borderId="1" xfId="1" applyNumberFormat="1" applyFont="1" applyFill="1" applyBorder="1" applyAlignment="1">
      <alignment horizontal="left" wrapText="1"/>
    </xf>
    <xf numFmtId="0" fontId="12" fillId="0" borderId="1" xfId="1" applyNumberFormat="1" applyFont="1" applyFill="1" applyBorder="1" applyAlignment="1">
      <alignment horizontal="left" wrapText="1"/>
    </xf>
    <xf numFmtId="0" fontId="7" fillId="0" borderId="1" xfId="1" applyNumberFormat="1" applyFont="1" applyFill="1" applyBorder="1" applyAlignment="1">
      <alignment horizontal="left" wrapText="1"/>
    </xf>
    <xf numFmtId="0" fontId="8" fillId="0" borderId="1" xfId="1" applyNumberFormat="1" applyFont="1" applyFill="1" applyBorder="1" applyAlignment="1">
      <alignment horizontal="left" wrapText="1"/>
    </xf>
    <xf numFmtId="0" fontId="1" fillId="0" borderId="0" xfId="0" applyFont="1" applyFill="1" applyAlignment="1">
      <alignment horizontal="center" vertical="center"/>
    </xf>
    <xf numFmtId="49" fontId="9" fillId="0" borderId="0" xfId="0" applyNumberFormat="1" applyFont="1" applyFill="1" applyAlignment="1"/>
    <xf numFmtId="0" fontId="9" fillId="0" borderId="0" xfId="0" applyFont="1" applyFill="1"/>
    <xf numFmtId="0" fontId="9" fillId="0" borderId="0" xfId="0" applyFont="1" applyFill="1" applyAlignment="1">
      <alignment vertical="justify"/>
    </xf>
    <xf numFmtId="0" fontId="9" fillId="0" borderId="0" xfId="0" applyFont="1" applyFill="1" applyAlignment="1"/>
    <xf numFmtId="0" fontId="14" fillId="0" borderId="0" xfId="0" applyFont="1" applyFill="1" applyAlignment="1">
      <alignment vertical="justify"/>
    </xf>
    <xf numFmtId="0" fontId="0" fillId="0" borderId="0" xfId="0" applyFont="1" applyFill="1"/>
    <xf numFmtId="165" fontId="1" fillId="0" borderId="1" xfId="0" applyNumberFormat="1" applyFont="1" applyFill="1" applyBorder="1" applyAlignment="1">
      <alignment horizontal="center" vertical="center" wrapText="1"/>
    </xf>
    <xf numFmtId="165" fontId="10" fillId="0" borderId="1" xfId="1" applyNumberFormat="1" applyFont="1" applyFill="1" applyBorder="1" applyAlignment="1">
      <alignment horizontal="right"/>
    </xf>
    <xf numFmtId="165" fontId="0" fillId="0" borderId="0" xfId="0" applyNumberFormat="1" applyFont="1" applyFill="1"/>
    <xf numFmtId="41" fontId="19" fillId="0" borderId="1" xfId="3" applyFont="1" applyFill="1" applyBorder="1" applyAlignment="1"/>
    <xf numFmtId="41" fontId="19" fillId="0" borderId="1" xfId="3" applyFont="1" applyFill="1" applyBorder="1" applyAlignment="1">
      <alignment horizontal="right"/>
    </xf>
    <xf numFmtId="0" fontId="9" fillId="0" borderId="0" xfId="0" applyFont="1" applyFill="1" applyAlignment="1"/>
    <xf numFmtId="0" fontId="9" fillId="4" borderId="0" xfId="0" applyFont="1" applyFill="1" applyAlignment="1">
      <alignment vertical="justify"/>
    </xf>
    <xf numFmtId="49" fontId="9" fillId="0" borderId="1" xfId="0" applyNumberFormat="1" applyFont="1" applyFill="1" applyBorder="1" applyAlignment="1"/>
    <xf numFmtId="0" fontId="9" fillId="0" borderId="1" xfId="0" applyFont="1" applyFill="1" applyBorder="1"/>
    <xf numFmtId="41" fontId="17" fillId="0" borderId="1" xfId="3" applyFont="1" applyFill="1" applyBorder="1" applyAlignment="1">
      <alignment horizontal="right"/>
    </xf>
    <xf numFmtId="168" fontId="18" fillId="0" borderId="1" xfId="1" applyNumberFormat="1" applyFont="1" applyFill="1" applyBorder="1" applyAlignment="1">
      <alignment horizontal="right"/>
    </xf>
    <xf numFmtId="41" fontId="18" fillId="0" borderId="1" xfId="3" applyFont="1" applyFill="1" applyBorder="1" applyAlignment="1">
      <alignment horizontal="right"/>
    </xf>
    <xf numFmtId="168" fontId="19" fillId="0" borderId="1" xfId="1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vertical="justify"/>
    </xf>
    <xf numFmtId="41" fontId="17" fillId="0" borderId="1" xfId="3" applyFont="1" applyFill="1" applyBorder="1" applyAlignment="1"/>
    <xf numFmtId="41" fontId="20" fillId="0" borderId="1" xfId="3" applyFont="1" applyFill="1" applyBorder="1" applyAlignment="1">
      <alignment horizontal="right"/>
    </xf>
    <xf numFmtId="172" fontId="9" fillId="0" borderId="1" xfId="0" applyNumberFormat="1" applyFont="1" applyFill="1" applyBorder="1" applyAlignment="1">
      <alignment vertical="justify"/>
    </xf>
    <xf numFmtId="49" fontId="9" fillId="4" borderId="1" xfId="0" applyNumberFormat="1" applyFont="1" applyFill="1" applyBorder="1" applyAlignment="1"/>
    <xf numFmtId="0" fontId="9" fillId="4" borderId="1" xfId="0" applyFont="1" applyFill="1" applyBorder="1" applyAlignment="1">
      <alignment vertical="justify"/>
    </xf>
    <xf numFmtId="167" fontId="9" fillId="0" borderId="1" xfId="2" applyFont="1" applyFill="1" applyBorder="1" applyAlignment="1"/>
    <xf numFmtId="167" fontId="9" fillId="0" borderId="1" xfId="2" applyFont="1" applyFill="1" applyBorder="1"/>
    <xf numFmtId="49" fontId="9" fillId="3" borderId="1" xfId="0" applyNumberFormat="1" applyFont="1" applyFill="1" applyBorder="1" applyAlignment="1"/>
    <xf numFmtId="0" fontId="9" fillId="3" borderId="1" xfId="0" applyFont="1" applyFill="1" applyBorder="1" applyAlignment="1">
      <alignment vertical="justify"/>
    </xf>
    <xf numFmtId="0" fontId="9" fillId="0" borderId="1" xfId="0" applyFont="1" applyFill="1" applyBorder="1" applyAlignment="1"/>
    <xf numFmtId="0" fontId="14" fillId="0" borderId="1" xfId="0" applyFont="1" applyFill="1" applyBorder="1" applyAlignment="1">
      <alignment vertical="justify"/>
    </xf>
    <xf numFmtId="49" fontId="14" fillId="0" borderId="1" xfId="0" applyNumberFormat="1" applyFont="1" applyFill="1" applyBorder="1" applyAlignment="1"/>
    <xf numFmtId="49" fontId="9" fillId="0" borderId="1" xfId="0" applyNumberFormat="1" applyFont="1" applyFill="1" applyBorder="1" applyAlignment="1">
      <alignment horizontal="left"/>
    </xf>
    <xf numFmtId="49" fontId="9" fillId="4" borderId="1" xfId="0" applyNumberFormat="1" applyFont="1" applyFill="1" applyBorder="1" applyAlignment="1">
      <alignment horizontal="left"/>
    </xf>
    <xf numFmtId="49" fontId="9" fillId="3" borderId="1" xfId="0" applyNumberFormat="1" applyFont="1" applyFill="1" applyBorder="1" applyAlignment="1">
      <alignment horizontal="left"/>
    </xf>
    <xf numFmtId="49" fontId="14" fillId="0" borderId="1" xfId="0" applyNumberFormat="1" applyFont="1" applyFill="1" applyBorder="1" applyAlignment="1">
      <alignment horizontal="left"/>
    </xf>
    <xf numFmtId="49" fontId="9" fillId="0" borderId="0" xfId="0" applyNumberFormat="1" applyFont="1" applyFill="1" applyAlignment="1">
      <alignment horizontal="left"/>
    </xf>
    <xf numFmtId="49" fontId="9" fillId="3" borderId="0" xfId="0" applyNumberFormat="1" applyFont="1" applyFill="1" applyAlignment="1">
      <alignment horizontal="left"/>
    </xf>
    <xf numFmtId="49" fontId="19" fillId="0" borderId="1" xfId="0" applyNumberFormat="1" applyFont="1" applyFill="1" applyBorder="1" applyAlignment="1">
      <alignment horizontal="center"/>
    </xf>
    <xf numFmtId="49" fontId="18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/>
    </xf>
    <xf numFmtId="49" fontId="9" fillId="0" borderId="1" xfId="0" applyNumberFormat="1" applyFont="1" applyFill="1" applyBorder="1" applyAlignment="1"/>
    <xf numFmtId="41" fontId="18" fillId="0" borderId="1" xfId="3" applyFont="1" applyFill="1" applyBorder="1" applyAlignment="1"/>
    <xf numFmtId="41" fontId="19" fillId="0" borderId="1" xfId="3" applyFont="1" applyFill="1" applyBorder="1" applyAlignment="1">
      <alignment vertical="center"/>
    </xf>
    <xf numFmtId="41" fontId="9" fillId="0" borderId="0" xfId="3" applyFont="1" applyFill="1" applyAlignment="1">
      <alignment horizontal="right"/>
    </xf>
    <xf numFmtId="0" fontId="12" fillId="0" borderId="1" xfId="1" applyNumberFormat="1" applyFont="1" applyFill="1" applyBorder="1" applyAlignment="1">
      <alignment horizontal="left" wrapText="1"/>
    </xf>
    <xf numFmtId="4" fontId="19" fillId="0" borderId="1" xfId="1" applyNumberFormat="1" applyFont="1" applyFill="1" applyBorder="1" applyAlignment="1">
      <alignment horizontal="right"/>
    </xf>
    <xf numFmtId="0" fontId="12" fillId="0" borderId="1" xfId="1" applyNumberFormat="1" applyFont="1" applyFill="1" applyBorder="1" applyAlignment="1">
      <alignment horizontal="left" wrapText="1"/>
    </xf>
    <xf numFmtId="4" fontId="17" fillId="0" borderId="1" xfId="1" applyNumberFormat="1" applyFont="1" applyFill="1" applyBorder="1" applyAlignment="1">
      <alignment horizontal="right"/>
    </xf>
    <xf numFmtId="4" fontId="18" fillId="0" borderId="1" xfId="1" applyNumberFormat="1" applyFont="1" applyFill="1" applyBorder="1" applyAlignment="1">
      <alignment horizontal="right"/>
    </xf>
    <xf numFmtId="4" fontId="20" fillId="0" borderId="1" xfId="1" applyNumberFormat="1" applyFont="1" applyFill="1" applyBorder="1" applyAlignment="1">
      <alignment horizontal="right"/>
    </xf>
    <xf numFmtId="49" fontId="1" fillId="0" borderId="1" xfId="0" applyNumberFormat="1" applyFont="1" applyFill="1" applyBorder="1" applyAlignment="1"/>
    <xf numFmtId="0" fontId="9" fillId="0" borderId="0" xfId="0" applyFont="1" applyFill="1" applyAlignment="1"/>
    <xf numFmtId="0" fontId="11" fillId="0" borderId="1" xfId="1" applyNumberFormat="1" applyFont="1" applyFill="1" applyBorder="1" applyAlignment="1">
      <alignment horizontal="left" wrapText="1"/>
    </xf>
    <xf numFmtId="0" fontId="24" fillId="0" borderId="6" xfId="0" applyFont="1" applyBorder="1" applyAlignment="1">
      <alignment wrapText="1"/>
    </xf>
    <xf numFmtId="0" fontId="25" fillId="0" borderId="6" xfId="0" applyFont="1" applyBorder="1" applyAlignment="1">
      <alignment wrapText="1"/>
    </xf>
    <xf numFmtId="0" fontId="24" fillId="0" borderId="0" xfId="0" applyFont="1" applyBorder="1" applyAlignment="1">
      <alignment wrapText="1"/>
    </xf>
    <xf numFmtId="4" fontId="9" fillId="0" borderId="0" xfId="0" applyNumberFormat="1" applyFont="1" applyFill="1" applyAlignment="1">
      <alignment vertical="justify"/>
    </xf>
    <xf numFmtId="0" fontId="15" fillId="0" borderId="0" xfId="0" applyFont="1" applyBorder="1" applyAlignment="1">
      <alignment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wrapText="1"/>
    </xf>
    <xf numFmtId="170" fontId="11" fillId="0" borderId="1" xfId="1" applyNumberFormat="1" applyFont="1" applyFill="1" applyBorder="1" applyAlignment="1">
      <alignment horizontal="right"/>
    </xf>
    <xf numFmtId="3" fontId="13" fillId="0" borderId="1" xfId="1" applyNumberFormat="1" applyFont="1" applyFill="1" applyBorder="1" applyAlignment="1">
      <alignment horizontal="center"/>
    </xf>
    <xf numFmtId="3" fontId="12" fillId="0" borderId="1" xfId="1" applyNumberFormat="1" applyFont="1" applyFill="1" applyBorder="1" applyAlignment="1">
      <alignment horizontal="center"/>
    </xf>
    <xf numFmtId="170" fontId="12" fillId="0" borderId="1" xfId="1" applyNumberFormat="1" applyFont="1" applyFill="1" applyBorder="1" applyAlignment="1">
      <alignment horizontal="right"/>
    </xf>
    <xf numFmtId="3" fontId="11" fillId="0" borderId="1" xfId="1" applyNumberFormat="1" applyFont="1" applyFill="1" applyBorder="1" applyAlignment="1">
      <alignment horizontal="center"/>
    </xf>
    <xf numFmtId="165" fontId="13" fillId="0" borderId="1" xfId="1" applyNumberFormat="1" applyFont="1" applyFill="1" applyBorder="1" applyAlignment="1">
      <alignment horizontal="center"/>
    </xf>
    <xf numFmtId="3" fontId="7" fillId="0" borderId="1" xfId="1" applyNumberFormat="1" applyFont="1" applyFill="1" applyBorder="1" applyAlignment="1">
      <alignment horizontal="center"/>
    </xf>
    <xf numFmtId="3" fontId="8" fillId="0" borderId="1" xfId="1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165" fontId="8" fillId="0" borderId="1" xfId="0" applyNumberFormat="1" applyFont="1" applyFill="1" applyBorder="1"/>
    <xf numFmtId="0" fontId="25" fillId="0" borderId="6" xfId="0" applyFont="1" applyFill="1" applyBorder="1" applyAlignment="1">
      <alignment wrapText="1"/>
    </xf>
    <xf numFmtId="0" fontId="24" fillId="0" borderId="8" xfId="0" applyFont="1" applyFill="1" applyBorder="1" applyAlignment="1">
      <alignment wrapText="1"/>
    </xf>
    <xf numFmtId="0" fontId="24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wrapText="1"/>
    </xf>
    <xf numFmtId="4" fontId="11" fillId="0" borderId="1" xfId="1" applyNumberFormat="1" applyFont="1" applyFill="1" applyBorder="1" applyAlignment="1">
      <alignment horizontal="center"/>
    </xf>
    <xf numFmtId="3" fontId="0" fillId="0" borderId="0" xfId="0" applyNumberFormat="1" applyFill="1" applyAlignment="1"/>
    <xf numFmtId="173" fontId="0" fillId="0" borderId="0" xfId="0" applyNumberFormat="1" applyFill="1"/>
    <xf numFmtId="0" fontId="9" fillId="0" borderId="0" xfId="0" applyFont="1" applyFill="1" applyAlignment="1"/>
    <xf numFmtId="4" fontId="17" fillId="5" borderId="1" xfId="1" applyNumberFormat="1" applyFont="1" applyFill="1" applyBorder="1" applyAlignment="1">
      <alignment horizontal="right"/>
    </xf>
    <xf numFmtId="4" fontId="18" fillId="5" borderId="1" xfId="1" applyNumberFormat="1" applyFont="1" applyFill="1" applyBorder="1" applyAlignment="1">
      <alignment horizontal="right"/>
    </xf>
    <xf numFmtId="4" fontId="19" fillId="5" borderId="1" xfId="1" applyNumberFormat="1" applyFont="1" applyFill="1" applyBorder="1" applyAlignment="1">
      <alignment horizontal="right"/>
    </xf>
    <xf numFmtId="4" fontId="18" fillId="5" borderId="1" xfId="3" applyNumberFormat="1" applyFont="1" applyFill="1" applyBorder="1" applyAlignment="1">
      <alignment horizontal="right"/>
    </xf>
    <xf numFmtId="4" fontId="19" fillId="5" borderId="1" xfId="3" applyNumberFormat="1" applyFont="1" applyFill="1" applyBorder="1" applyAlignment="1">
      <alignment horizontal="right"/>
    </xf>
    <xf numFmtId="4" fontId="17" fillId="5" borderId="1" xfId="3" applyNumberFormat="1" applyFont="1" applyFill="1" applyBorder="1" applyAlignment="1">
      <alignment horizontal="right"/>
    </xf>
    <xf numFmtId="4" fontId="18" fillId="5" borderId="1" xfId="2" applyNumberFormat="1" applyFont="1" applyFill="1" applyBorder="1" applyAlignment="1">
      <alignment horizontal="right"/>
    </xf>
    <xf numFmtId="4" fontId="19" fillId="5" borderId="1" xfId="2" applyNumberFormat="1" applyFont="1" applyFill="1" applyBorder="1" applyAlignment="1">
      <alignment horizontal="right"/>
    </xf>
    <xf numFmtId="4" fontId="17" fillId="5" borderId="1" xfId="1" applyNumberFormat="1" applyFont="1" applyFill="1" applyBorder="1" applyAlignment="1"/>
    <xf numFmtId="4" fontId="18" fillId="5" borderId="1" xfId="1" applyNumberFormat="1" applyFont="1" applyFill="1" applyBorder="1" applyAlignment="1"/>
    <xf numFmtId="4" fontId="19" fillId="5" borderId="1" xfId="3" applyNumberFormat="1" applyFont="1" applyFill="1" applyBorder="1" applyAlignment="1">
      <alignment horizontal="right" vertical="center"/>
    </xf>
    <xf numFmtId="4" fontId="20" fillId="5" borderId="1" xfId="1" applyNumberFormat="1" applyFont="1" applyFill="1" applyBorder="1" applyAlignment="1">
      <alignment horizontal="right"/>
    </xf>
    <xf numFmtId="168" fontId="9" fillId="5" borderId="0" xfId="0" applyNumberFormat="1" applyFont="1" applyFill="1" applyAlignment="1"/>
    <xf numFmtId="0" fontId="9" fillId="5" borderId="0" xfId="0" applyFont="1" applyFill="1" applyAlignment="1"/>
    <xf numFmtId="0" fontId="9" fillId="0" borderId="0" xfId="0" applyFont="1" applyFill="1" applyAlignment="1"/>
    <xf numFmtId="0" fontId="8" fillId="0" borderId="3" xfId="1" applyNumberFormat="1" applyFont="1" applyFill="1" applyBorder="1" applyAlignment="1">
      <alignment horizontal="left" wrapText="1"/>
    </xf>
    <xf numFmtId="0" fontId="8" fillId="0" borderId="4" xfId="1" applyNumberFormat="1" applyFont="1" applyFill="1" applyBorder="1" applyAlignment="1">
      <alignment horizontal="left" wrapText="1"/>
    </xf>
    <xf numFmtId="0" fontId="8" fillId="0" borderId="5" xfId="1" applyNumberFormat="1" applyFont="1" applyFill="1" applyBorder="1" applyAlignment="1">
      <alignment horizontal="left" wrapText="1"/>
    </xf>
    <xf numFmtId="0" fontId="11" fillId="0" borderId="3" xfId="1" applyNumberFormat="1" applyFont="1" applyFill="1" applyBorder="1" applyAlignment="1">
      <alignment horizontal="left" wrapText="1"/>
    </xf>
    <xf numFmtId="0" fontId="11" fillId="0" borderId="4" xfId="1" applyNumberFormat="1" applyFont="1" applyFill="1" applyBorder="1" applyAlignment="1">
      <alignment horizontal="left" wrapText="1"/>
    </xf>
    <xf numFmtId="0" fontId="11" fillId="0" borderId="5" xfId="1" applyNumberFormat="1" applyFont="1" applyFill="1" applyBorder="1" applyAlignment="1">
      <alignment horizontal="left" wrapText="1"/>
    </xf>
    <xf numFmtId="0" fontId="1" fillId="0" borderId="0" xfId="0" applyFont="1" applyFill="1" applyAlignment="1">
      <alignment horizontal="center" vertical="center"/>
    </xf>
    <xf numFmtId="0" fontId="0" fillId="0" borderId="2" xfId="0" applyFill="1" applyBorder="1" applyAlignment="1">
      <alignment horizontal="right" vertical="center"/>
    </xf>
    <xf numFmtId="0" fontId="11" fillId="0" borderId="1" xfId="1" applyNumberFormat="1" applyFont="1" applyFill="1" applyBorder="1" applyAlignment="1">
      <alignment horizontal="left" wrapText="1"/>
    </xf>
    <xf numFmtId="0" fontId="12" fillId="0" borderId="1" xfId="1" applyNumberFormat="1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1" fillId="0" borderId="3" xfId="1" applyNumberFormat="1" applyFont="1" applyFill="1" applyBorder="1" applyAlignment="1">
      <alignment horizontal="center"/>
    </xf>
    <xf numFmtId="0" fontId="11" fillId="0" borderId="4" xfId="1" applyNumberFormat="1" applyFont="1" applyFill="1" applyBorder="1" applyAlignment="1">
      <alignment horizontal="center"/>
    </xf>
    <xf numFmtId="0" fontId="11" fillId="0" borderId="5" xfId="1" applyNumberFormat="1" applyFont="1" applyFill="1" applyBorder="1" applyAlignment="1">
      <alignment horizontal="center"/>
    </xf>
    <xf numFmtId="0" fontId="12" fillId="0" borderId="3" xfId="1" applyNumberFormat="1" applyFont="1" applyFill="1" applyBorder="1" applyAlignment="1">
      <alignment horizontal="left" wrapText="1"/>
    </xf>
    <xf numFmtId="0" fontId="12" fillId="0" borderId="4" xfId="1" applyNumberFormat="1" applyFont="1" applyFill="1" applyBorder="1" applyAlignment="1">
      <alignment horizontal="left" wrapText="1"/>
    </xf>
    <xf numFmtId="0" fontId="12" fillId="0" borderId="5" xfId="1" applyNumberFormat="1" applyFont="1" applyFill="1" applyBorder="1" applyAlignment="1">
      <alignment horizontal="left" wrapText="1"/>
    </xf>
    <xf numFmtId="0" fontId="7" fillId="0" borderId="3" xfId="1" applyNumberFormat="1" applyFont="1" applyFill="1" applyBorder="1" applyAlignment="1">
      <alignment horizontal="left" wrapText="1"/>
    </xf>
    <xf numFmtId="0" fontId="7" fillId="0" borderId="4" xfId="1" applyNumberFormat="1" applyFont="1" applyFill="1" applyBorder="1" applyAlignment="1">
      <alignment horizontal="left" wrapText="1"/>
    </xf>
    <xf numFmtId="0" fontId="7" fillId="0" borderId="5" xfId="1" applyNumberFormat="1" applyFont="1" applyFill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15" fillId="0" borderId="3" xfId="0" applyFont="1" applyBorder="1" applyAlignment="1">
      <alignment horizontal="left" wrapText="1"/>
    </xf>
    <xf numFmtId="0" fontId="15" fillId="0" borderId="4" xfId="0" applyFont="1" applyBorder="1" applyAlignment="1">
      <alignment horizontal="left" wrapText="1"/>
    </xf>
    <xf numFmtId="0" fontId="15" fillId="0" borderId="7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16" fillId="0" borderId="3" xfId="1" applyNumberFormat="1" applyFont="1" applyFill="1" applyBorder="1" applyAlignment="1">
      <alignment horizontal="left" wrapText="1"/>
    </xf>
    <xf numFmtId="0" fontId="16" fillId="0" borderId="4" xfId="1" applyNumberFormat="1" applyFont="1" applyFill="1" applyBorder="1" applyAlignment="1">
      <alignment horizontal="left" wrapText="1"/>
    </xf>
    <xf numFmtId="0" fontId="16" fillId="0" borderId="5" xfId="1" applyNumberFormat="1" applyFont="1" applyFill="1" applyBorder="1" applyAlignment="1">
      <alignment horizontal="left" wrapText="1"/>
    </xf>
    <xf numFmtId="0" fontId="16" fillId="0" borderId="1" xfId="1" applyNumberFormat="1" applyFont="1" applyFill="1" applyBorder="1" applyAlignment="1">
      <alignment horizontal="left" wrapText="1"/>
    </xf>
    <xf numFmtId="0" fontId="23" fillId="0" borderId="3" xfId="4" applyFont="1" applyFill="1" applyBorder="1" applyAlignment="1">
      <alignment horizontal="left" wrapText="1"/>
    </xf>
    <xf numFmtId="0" fontId="23" fillId="0" borderId="4" xfId="4" applyFont="1" applyFill="1" applyBorder="1" applyAlignment="1">
      <alignment horizontal="left" wrapText="1"/>
    </xf>
    <xf numFmtId="0" fontId="23" fillId="0" borderId="5" xfId="4" applyFont="1" applyFill="1" applyBorder="1" applyAlignment="1">
      <alignment horizontal="left" wrapText="1"/>
    </xf>
    <xf numFmtId="0" fontId="12" fillId="4" borderId="1" xfId="1" applyNumberFormat="1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 wrapText="1"/>
    </xf>
    <xf numFmtId="0" fontId="15" fillId="0" borderId="1" xfId="1" applyNumberFormat="1" applyFont="1" applyFill="1" applyBorder="1" applyAlignment="1">
      <alignment horizontal="center" vertical="center" wrapText="1"/>
    </xf>
    <xf numFmtId="0" fontId="15" fillId="5" borderId="1" xfId="1" applyNumberFormat="1" applyFont="1" applyFill="1" applyBorder="1" applyAlignment="1">
      <alignment horizontal="center" vertical="center" wrapText="1"/>
    </xf>
    <xf numFmtId="41" fontId="15" fillId="0" borderId="1" xfId="3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>
      <alignment horizontal="left"/>
    </xf>
    <xf numFmtId="0" fontId="12" fillId="0" borderId="1" xfId="1" applyNumberFormat="1" applyFont="1" applyFill="1" applyBorder="1" applyAlignment="1">
      <alignment wrapText="1"/>
    </xf>
    <xf numFmtId="0" fontId="13" fillId="0" borderId="1" xfId="1" applyNumberFormat="1" applyFont="1" applyFill="1" applyBorder="1" applyAlignment="1">
      <alignment horizontal="left" wrapText="1"/>
    </xf>
    <xf numFmtId="0" fontId="12" fillId="3" borderId="1" xfId="1" applyNumberFormat="1" applyFont="1" applyFill="1" applyBorder="1" applyAlignment="1">
      <alignment horizontal="left" wrapText="1"/>
    </xf>
    <xf numFmtId="0" fontId="21" fillId="0" borderId="1" xfId="1" applyNumberFormat="1" applyFont="1" applyFill="1" applyBorder="1" applyAlignment="1">
      <alignment horizontal="left"/>
    </xf>
    <xf numFmtId="4" fontId="19" fillId="5" borderId="1" xfId="1" applyNumberFormat="1" applyFont="1" applyFill="1" applyBorder="1" applyAlignment="1">
      <alignment horizontal="right" vertical="center"/>
    </xf>
    <xf numFmtId="0" fontId="22" fillId="0" borderId="1" xfId="1" applyFont="1" applyFill="1" applyBorder="1" applyAlignment="1">
      <alignment horizontal="left" vertical="center"/>
    </xf>
    <xf numFmtId="41" fontId="19" fillId="0" borderId="1" xfId="3" applyFont="1" applyFill="1" applyBorder="1" applyAlignment="1">
      <alignment horizontal="right" vertical="center"/>
    </xf>
    <xf numFmtId="0" fontId="9" fillId="0" borderId="0" xfId="0" applyFont="1" applyFill="1" applyAlignment="1"/>
    <xf numFmtId="49" fontId="9" fillId="0" borderId="0" xfId="0" applyNumberFormat="1" applyFont="1" applyFill="1"/>
    <xf numFmtId="0" fontId="9" fillId="0" borderId="0" xfId="0" applyFont="1" applyFill="1" applyBorder="1" applyAlignment="1"/>
    <xf numFmtId="0" fontId="12" fillId="3" borderId="1" xfId="1" applyNumberFormat="1" applyFont="1" applyFill="1" applyBorder="1" applyAlignment="1">
      <alignment horizontal="left"/>
    </xf>
    <xf numFmtId="171" fontId="15" fillId="0" borderId="1" xfId="1" applyNumberFormat="1" applyFont="1" applyFill="1" applyBorder="1" applyAlignment="1">
      <alignment horizontal="center" vertical="center" wrapText="1"/>
    </xf>
    <xf numFmtId="171" fontId="17" fillId="0" borderId="1" xfId="1" applyNumberFormat="1" applyFont="1" applyFill="1" applyBorder="1" applyAlignment="1">
      <alignment horizontal="right"/>
    </xf>
    <xf numFmtId="4" fontId="18" fillId="0" borderId="1" xfId="3" applyNumberFormat="1" applyFont="1" applyFill="1" applyBorder="1" applyAlignment="1">
      <alignment horizontal="right"/>
    </xf>
    <xf numFmtId="4" fontId="19" fillId="0" borderId="1" xfId="3" applyNumberFormat="1" applyFont="1" applyFill="1" applyBorder="1" applyAlignment="1">
      <alignment horizontal="right"/>
    </xf>
    <xf numFmtId="4" fontId="17" fillId="0" borderId="1" xfId="3" applyNumberFormat="1" applyFont="1" applyFill="1" applyBorder="1" applyAlignment="1">
      <alignment horizontal="right"/>
    </xf>
    <xf numFmtId="4" fontId="17" fillId="0" borderId="1" xfId="3" applyNumberFormat="1" applyFont="1" applyFill="1" applyBorder="1" applyAlignment="1"/>
    <xf numFmtId="4" fontId="18" fillId="0" borderId="1" xfId="1" applyNumberFormat="1" applyFont="1" applyFill="1" applyBorder="1" applyAlignment="1"/>
    <xf numFmtId="4" fontId="18" fillId="0" borderId="1" xfId="2" applyNumberFormat="1" applyFont="1" applyFill="1" applyBorder="1" applyAlignment="1">
      <alignment horizontal="right"/>
    </xf>
    <xf numFmtId="4" fontId="19" fillId="0" borderId="1" xfId="2" applyNumberFormat="1" applyFont="1" applyFill="1" applyBorder="1" applyAlignment="1">
      <alignment horizontal="right"/>
    </xf>
    <xf numFmtId="4" fontId="19" fillId="0" borderId="1" xfId="3" applyNumberFormat="1" applyFont="1" applyFill="1" applyBorder="1" applyAlignment="1">
      <alignment horizontal="right" vertical="center"/>
    </xf>
    <xf numFmtId="4" fontId="19" fillId="0" borderId="1" xfId="3" applyNumberFormat="1" applyFont="1" applyFill="1" applyBorder="1" applyAlignment="1"/>
    <xf numFmtId="4" fontId="20" fillId="0" borderId="1" xfId="3" applyNumberFormat="1" applyFont="1" applyFill="1" applyBorder="1" applyAlignment="1">
      <alignment horizontal="right"/>
    </xf>
    <xf numFmtId="4" fontId="19" fillId="0" borderId="1" xfId="1" applyNumberFormat="1" applyFont="1" applyFill="1" applyBorder="1" applyAlignment="1">
      <alignment horizontal="right" vertical="center"/>
    </xf>
    <xf numFmtId="165" fontId="18" fillId="0" borderId="1" xfId="1" applyNumberFormat="1" applyFont="1" applyFill="1" applyBorder="1" applyAlignment="1">
      <alignment horizontal="right" vertical="center"/>
    </xf>
    <xf numFmtId="164" fontId="18" fillId="0" borderId="1" xfId="1" applyNumberFormat="1" applyFont="1" applyFill="1" applyBorder="1" applyAlignment="1">
      <alignment horizontal="right" vertical="center"/>
    </xf>
    <xf numFmtId="168" fontId="9" fillId="0" borderId="0" xfId="0" applyNumberFormat="1" applyFont="1" applyFill="1" applyAlignment="1"/>
    <xf numFmtId="171" fontId="9" fillId="0" borderId="0" xfId="0" applyNumberFormat="1" applyFont="1" applyFill="1"/>
    <xf numFmtId="166" fontId="9" fillId="0" borderId="0" xfId="0" applyNumberFormat="1" applyFont="1" applyFill="1" applyAlignment="1"/>
    <xf numFmtId="166" fontId="9" fillId="0" borderId="0" xfId="0" applyNumberFormat="1" applyFont="1" applyFill="1" applyBorder="1" applyAlignment="1"/>
    <xf numFmtId="169" fontId="17" fillId="0" borderId="1" xfId="1" applyNumberFormat="1" applyFont="1" applyFill="1" applyBorder="1" applyAlignment="1">
      <alignment horizontal="right" wrapText="1"/>
    </xf>
    <xf numFmtId="165" fontId="19" fillId="0" borderId="1" xfId="1" applyNumberFormat="1" applyFont="1" applyFill="1" applyBorder="1" applyAlignment="1">
      <alignment horizontal="right"/>
    </xf>
    <xf numFmtId="164" fontId="19" fillId="0" borderId="1" xfId="1" applyNumberFormat="1" applyFont="1" applyFill="1" applyBorder="1" applyAlignment="1">
      <alignment horizontal="right"/>
    </xf>
  </cellXfs>
  <cellStyles count="5">
    <cellStyle name="Обычный" xfId="0" builtinId="0"/>
    <cellStyle name="Обычный 2" xfId="4"/>
    <cellStyle name="Обычный_Лист1" xfId="1"/>
    <cellStyle name="Финансовый" xfId="2" builtinId="3"/>
    <cellStyle name="Финансовый [0]" xfId="3" builtinId="6"/>
  </cellStyles>
  <dxfs count="0"/>
  <tableStyles count="0" defaultTableStyle="TableStyleMedium9" defaultPivotStyle="PivotStyleLight16"/>
  <colors>
    <mruColors>
      <color rgb="FF33CC33"/>
      <color rgb="FF00FFFF"/>
      <color rgb="FF0ABEF6"/>
      <color rgb="FFADE5AD"/>
      <color rgb="FF5ED4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view="pageBreakPreview" topLeftCell="A42" zoomScaleSheetLayoutView="100" workbookViewId="0">
      <selection activeCell="Q80" sqref="Q80"/>
    </sheetView>
  </sheetViews>
  <sheetFormatPr defaultRowHeight="15" x14ac:dyDescent="0.25"/>
  <cols>
    <col min="1" max="1" width="22.28515625" style="33" customWidth="1"/>
    <col min="2" max="9" width="9" style="22"/>
    <col min="10" max="10" width="19.42578125" style="22" customWidth="1"/>
    <col min="11" max="11" width="9.140625" style="21" hidden="1" customWidth="1"/>
    <col min="12" max="12" width="8.85546875" style="21" hidden="1" customWidth="1"/>
    <col min="13" max="13" width="9.140625" style="21" hidden="1" customWidth="1"/>
    <col min="14" max="14" width="16" style="21" customWidth="1"/>
    <col min="15" max="15" width="16" style="105" customWidth="1"/>
    <col min="16" max="16" width="11.7109375" style="21" customWidth="1"/>
    <col min="17" max="17" width="14.7109375" style="36" customWidth="1"/>
    <col min="18" max="18" width="11.28515625" style="21" customWidth="1"/>
    <col min="19" max="16384" width="9.140625" style="9"/>
  </cols>
  <sheetData>
    <row r="1" spans="1:18" s="21" customFormat="1" x14ac:dyDescent="0.25">
      <c r="A1" s="129" t="s">
        <v>383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33"/>
    </row>
    <row r="2" spans="1:18" s="21" customFormat="1" x14ac:dyDescent="0.25">
      <c r="A2" s="129" t="s">
        <v>384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33"/>
    </row>
    <row r="3" spans="1:18" s="21" customFormat="1" x14ac:dyDescent="0.25">
      <c r="A3" s="129" t="s">
        <v>385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33"/>
    </row>
    <row r="4" spans="1:18" s="21" customFormat="1" x14ac:dyDescent="0.25">
      <c r="A4" s="129" t="s">
        <v>728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33"/>
    </row>
    <row r="5" spans="1:18" s="21" customFormat="1" x14ac:dyDescent="0.25">
      <c r="A5" s="130" t="s">
        <v>386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</row>
    <row r="6" spans="1:18" s="27" customFormat="1" ht="45" x14ac:dyDescent="0.25">
      <c r="A6" s="1" t="s">
        <v>140</v>
      </c>
      <c r="B6" s="133" t="s">
        <v>0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" t="s">
        <v>632</v>
      </c>
      <c r="O6" s="88" t="s">
        <v>726</v>
      </c>
      <c r="P6" s="1" t="s">
        <v>351</v>
      </c>
      <c r="Q6" s="34" t="s">
        <v>725</v>
      </c>
      <c r="R6" s="1" t="s">
        <v>437</v>
      </c>
    </row>
    <row r="7" spans="1:18" s="10" customFormat="1" ht="12" customHeight="1" x14ac:dyDescent="0.25">
      <c r="A7" s="1">
        <v>1</v>
      </c>
      <c r="B7" s="133">
        <v>2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">
        <v>3</v>
      </c>
      <c r="O7" s="89">
        <v>5</v>
      </c>
      <c r="P7" s="1">
        <v>6</v>
      </c>
      <c r="Q7" s="1">
        <v>7</v>
      </c>
      <c r="R7" s="1">
        <v>8</v>
      </c>
    </row>
    <row r="8" spans="1:18" s="10" customFormat="1" x14ac:dyDescent="0.25">
      <c r="A8" s="1"/>
      <c r="B8" s="134" t="s">
        <v>352</v>
      </c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6"/>
      <c r="N8" s="1"/>
      <c r="O8" s="89"/>
      <c r="P8" s="1"/>
      <c r="Q8" s="34"/>
      <c r="R8" s="1"/>
    </row>
    <row r="9" spans="1:18" ht="18.75" customHeight="1" x14ac:dyDescent="0.25">
      <c r="A9" s="20" t="s">
        <v>353</v>
      </c>
      <c r="B9" s="131" t="s">
        <v>322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2">
        <f>N10+N21</f>
        <v>161219900</v>
      </c>
      <c r="O9" s="2">
        <f>O10+O21</f>
        <v>170266684.19</v>
      </c>
      <c r="P9" s="90">
        <f t="shared" ref="P9:P15" si="0">O9/N9*100</f>
        <v>105.61145627183741</v>
      </c>
      <c r="Q9" s="3">
        <f>Q10+Q21</f>
        <v>160737932</v>
      </c>
      <c r="R9" s="90">
        <f>O9/Q9*100</f>
        <v>105.92812914253493</v>
      </c>
    </row>
    <row r="10" spans="1:18" ht="18.75" customHeight="1" x14ac:dyDescent="0.25">
      <c r="A10" s="20"/>
      <c r="B10" s="126" t="s">
        <v>706</v>
      </c>
      <c r="C10" s="127"/>
      <c r="D10" s="127"/>
      <c r="E10" s="127"/>
      <c r="F10" s="127"/>
      <c r="G10" s="127"/>
      <c r="H10" s="127"/>
      <c r="I10" s="127"/>
      <c r="J10" s="128"/>
      <c r="K10" s="82"/>
      <c r="L10" s="82"/>
      <c r="M10" s="82"/>
      <c r="N10" s="2">
        <f>N11+N13+N17</f>
        <v>132697300</v>
      </c>
      <c r="O10" s="2">
        <f t="shared" ref="O10:Q10" si="1">O11+O13+O17</f>
        <v>137508815.16</v>
      </c>
      <c r="P10" s="90">
        <f t="shared" si="0"/>
        <v>103.62593297678248</v>
      </c>
      <c r="Q10" s="2">
        <f t="shared" si="1"/>
        <v>127721781</v>
      </c>
      <c r="R10" s="90">
        <f>O10/Q10*100</f>
        <v>107.66277613996003</v>
      </c>
    </row>
    <row r="11" spans="1:18" s="11" customFormat="1" ht="18.75" customHeight="1" x14ac:dyDescent="0.25">
      <c r="A11" s="19" t="s">
        <v>354</v>
      </c>
      <c r="B11" s="131" t="s">
        <v>323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4">
        <f>N12</f>
        <v>89961000</v>
      </c>
      <c r="O11" s="91">
        <f t="shared" ref="O11" si="2">O12</f>
        <v>94899570.290000007</v>
      </c>
      <c r="P11" s="90">
        <f t="shared" si="0"/>
        <v>105.48967918320162</v>
      </c>
      <c r="Q11" s="35">
        <f t="shared" ref="Q11" si="3">Q12</f>
        <v>88883784</v>
      </c>
      <c r="R11" s="90">
        <f>O11/Q11*100</f>
        <v>106.7681482710052</v>
      </c>
    </row>
    <row r="12" spans="1:18" s="8" customFormat="1" ht="18.75" customHeight="1" x14ac:dyDescent="0.25">
      <c r="A12" s="20" t="s">
        <v>355</v>
      </c>
      <c r="B12" s="132" t="s">
        <v>324</v>
      </c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5">
        <v>89961000</v>
      </c>
      <c r="O12" s="92">
        <v>94899570.290000007</v>
      </c>
      <c r="P12" s="93">
        <f t="shared" si="0"/>
        <v>105.48967918320162</v>
      </c>
      <c r="Q12" s="6">
        <v>88883784</v>
      </c>
      <c r="R12" s="93">
        <f>O12/Q12*100</f>
        <v>106.7681482710052</v>
      </c>
    </row>
    <row r="13" spans="1:18" s="11" customFormat="1" ht="18.75" customHeight="1" x14ac:dyDescent="0.25">
      <c r="A13" s="19" t="s">
        <v>356</v>
      </c>
      <c r="B13" s="131" t="s">
        <v>325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4">
        <f>SUM(N14:N16)</f>
        <v>16774600</v>
      </c>
      <c r="O13" s="91">
        <f>SUM(O14:O16)</f>
        <v>17746925.27</v>
      </c>
      <c r="P13" s="90">
        <f t="shared" si="0"/>
        <v>105.79641404265973</v>
      </c>
      <c r="Q13" s="35">
        <f t="shared" ref="Q13" si="4">SUM(Q14:Q16)</f>
        <v>13826888</v>
      </c>
      <c r="R13" s="90">
        <f t="shared" ref="R13:R77" si="5">O13/Q13*100</f>
        <v>128.35082825578684</v>
      </c>
    </row>
    <row r="14" spans="1:18" s="8" customFormat="1" ht="18.75" customHeight="1" x14ac:dyDescent="0.25">
      <c r="A14" s="20" t="s">
        <v>357</v>
      </c>
      <c r="B14" s="132" t="s">
        <v>326</v>
      </c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5">
        <v>15488600</v>
      </c>
      <c r="O14" s="92">
        <v>15845142.99</v>
      </c>
      <c r="P14" s="93">
        <f t="shared" si="0"/>
        <v>102.30197041695182</v>
      </c>
      <c r="Q14" s="6">
        <v>11870448</v>
      </c>
      <c r="R14" s="93">
        <f>O14/Q14*100</f>
        <v>133.48395098483226</v>
      </c>
    </row>
    <row r="15" spans="1:18" s="8" customFormat="1" ht="18.75" customHeight="1" x14ac:dyDescent="0.25">
      <c r="A15" s="20" t="s">
        <v>358</v>
      </c>
      <c r="B15" s="132" t="s">
        <v>327</v>
      </c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5">
        <v>40000</v>
      </c>
      <c r="O15" s="92">
        <v>386494.41</v>
      </c>
      <c r="P15" s="93" t="s">
        <v>730</v>
      </c>
      <c r="Q15" s="6">
        <v>1258068</v>
      </c>
      <c r="R15" s="93">
        <f>O15/Q15*100</f>
        <v>30.72126546418794</v>
      </c>
    </row>
    <row r="16" spans="1:18" s="8" customFormat="1" ht="18.75" customHeight="1" x14ac:dyDescent="0.25">
      <c r="A16" s="20" t="s">
        <v>359</v>
      </c>
      <c r="B16" s="132" t="s">
        <v>328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5">
        <v>1246000</v>
      </c>
      <c r="O16" s="92">
        <v>1515287.87</v>
      </c>
      <c r="P16" s="93">
        <f t="shared" ref="P16:P26" si="6">O16/N16*100</f>
        <v>121.61218860353131</v>
      </c>
      <c r="Q16" s="6">
        <v>698372</v>
      </c>
      <c r="R16" s="93">
        <f t="shared" ref="R16" si="7">O16/Q16*100</f>
        <v>216.97431598059489</v>
      </c>
    </row>
    <row r="17" spans="1:18" s="11" customFormat="1" ht="17.25" customHeight="1" x14ac:dyDescent="0.25">
      <c r="A17" s="19" t="s">
        <v>360</v>
      </c>
      <c r="B17" s="131" t="s">
        <v>329</v>
      </c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4">
        <f>SUM(N18:N20)</f>
        <v>25961700</v>
      </c>
      <c r="O17" s="91">
        <f>SUM(O18:O20)</f>
        <v>24862319.599999998</v>
      </c>
      <c r="P17" s="90">
        <f t="shared" si="6"/>
        <v>95.765375919142429</v>
      </c>
      <c r="Q17" s="35">
        <f>SUM(Q18:Q20)</f>
        <v>25011109</v>
      </c>
      <c r="R17" s="90">
        <f t="shared" si="5"/>
        <v>99.405106746766009</v>
      </c>
    </row>
    <row r="18" spans="1:18" s="12" customFormat="1" ht="29.25" customHeight="1" x14ac:dyDescent="0.25">
      <c r="A18" s="20" t="s">
        <v>361</v>
      </c>
      <c r="B18" s="132" t="s">
        <v>330</v>
      </c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5">
        <v>14695500</v>
      </c>
      <c r="O18" s="92">
        <v>15384796.539999999</v>
      </c>
      <c r="P18" s="93">
        <f t="shared" si="6"/>
        <v>104.69052798475724</v>
      </c>
      <c r="Q18" s="6">
        <v>11581348</v>
      </c>
      <c r="R18" s="93">
        <f t="shared" si="5"/>
        <v>132.84115579637188</v>
      </c>
    </row>
    <row r="19" spans="1:18" ht="29.25" customHeight="1" x14ac:dyDescent="0.25">
      <c r="A19" s="20" t="s">
        <v>362</v>
      </c>
      <c r="B19" s="132" t="s">
        <v>331</v>
      </c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5">
        <v>6500000</v>
      </c>
      <c r="O19" s="92">
        <v>4953403.79</v>
      </c>
      <c r="P19" s="93">
        <f t="shared" si="6"/>
        <v>76.206212153846153</v>
      </c>
      <c r="Q19" s="6">
        <v>7286179</v>
      </c>
      <c r="R19" s="93">
        <f t="shared" si="5"/>
        <v>67.983558872215468</v>
      </c>
    </row>
    <row r="20" spans="1:18" ht="29.25" customHeight="1" x14ac:dyDescent="0.25">
      <c r="A20" s="20" t="s">
        <v>363</v>
      </c>
      <c r="B20" s="132" t="s">
        <v>332</v>
      </c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5">
        <v>4766200</v>
      </c>
      <c r="O20" s="92">
        <v>4524119.2699999996</v>
      </c>
      <c r="P20" s="93">
        <f t="shared" si="6"/>
        <v>94.920886030800204</v>
      </c>
      <c r="Q20" s="6">
        <v>6143582</v>
      </c>
      <c r="R20" s="93">
        <f t="shared" si="5"/>
        <v>73.639763740436763</v>
      </c>
    </row>
    <row r="21" spans="1:18" s="11" customFormat="1" ht="29.25" customHeight="1" x14ac:dyDescent="0.25">
      <c r="A21" s="19"/>
      <c r="B21" s="126" t="s">
        <v>707</v>
      </c>
      <c r="C21" s="127"/>
      <c r="D21" s="127"/>
      <c r="E21" s="127"/>
      <c r="F21" s="127"/>
      <c r="G21" s="127"/>
      <c r="H21" s="127"/>
      <c r="I21" s="127"/>
      <c r="J21" s="128"/>
      <c r="K21" s="82"/>
      <c r="L21" s="82"/>
      <c r="M21" s="82"/>
      <c r="N21" s="2">
        <f>N22+N31+N33+N38+N50</f>
        <v>28522600</v>
      </c>
      <c r="O21" s="2">
        <f t="shared" ref="O21:Q21" si="8">O22+O31+O33+O38+O50</f>
        <v>32757869.029999997</v>
      </c>
      <c r="P21" s="90">
        <f t="shared" si="6"/>
        <v>114.84881823536423</v>
      </c>
      <c r="Q21" s="2">
        <f t="shared" si="8"/>
        <v>33016151</v>
      </c>
      <c r="R21" s="90">
        <f t="shared" si="5"/>
        <v>99.21771023521184</v>
      </c>
    </row>
    <row r="22" spans="1:18" s="11" customFormat="1" ht="29.25" customHeight="1" x14ac:dyDescent="0.25">
      <c r="A22" s="19" t="s">
        <v>364</v>
      </c>
      <c r="B22" s="131" t="s">
        <v>333</v>
      </c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4">
        <f>SUM(N23:N30)</f>
        <v>13929620</v>
      </c>
      <c r="O22" s="4">
        <f t="shared" ref="O22" si="9">SUM(O23:O30)</f>
        <v>15929591.619999999</v>
      </c>
      <c r="P22" s="90">
        <f t="shared" si="6"/>
        <v>114.35768972879374</v>
      </c>
      <c r="Q22" s="35">
        <f>SUM(Q23:Q30)</f>
        <v>11190773</v>
      </c>
      <c r="R22" s="93">
        <f t="shared" si="5"/>
        <v>142.34576664185755</v>
      </c>
    </row>
    <row r="23" spans="1:18" s="12" customFormat="1" ht="41.25" customHeight="1" x14ac:dyDescent="0.25">
      <c r="A23" s="20" t="s">
        <v>365</v>
      </c>
      <c r="B23" s="132" t="s">
        <v>334</v>
      </c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5">
        <v>3106300</v>
      </c>
      <c r="O23" s="92">
        <v>3437050.5</v>
      </c>
      <c r="P23" s="93">
        <f t="shared" si="6"/>
        <v>110.64773202845831</v>
      </c>
      <c r="Q23" s="6">
        <v>5131333</v>
      </c>
      <c r="R23" s="93">
        <f t="shared" si="5"/>
        <v>66.981630309317282</v>
      </c>
    </row>
    <row r="24" spans="1:18" s="12" customFormat="1" ht="41.25" customHeight="1" x14ac:dyDescent="0.25">
      <c r="A24" s="20" t="s">
        <v>366</v>
      </c>
      <c r="B24" s="132" t="s">
        <v>335</v>
      </c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5">
        <v>292600</v>
      </c>
      <c r="O24" s="92">
        <v>302236.09999999998</v>
      </c>
      <c r="P24" s="93">
        <f t="shared" si="6"/>
        <v>103.29326725905672</v>
      </c>
      <c r="Q24" s="6">
        <v>274288</v>
      </c>
      <c r="R24" s="93">
        <f t="shared" si="5"/>
        <v>110.18932654727875</v>
      </c>
    </row>
    <row r="25" spans="1:18" s="12" customFormat="1" ht="41.25" customHeight="1" x14ac:dyDescent="0.25">
      <c r="A25" s="20" t="s">
        <v>367</v>
      </c>
      <c r="B25" s="132" t="s">
        <v>336</v>
      </c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5">
        <v>468820</v>
      </c>
      <c r="O25" s="92">
        <v>599088.27</v>
      </c>
      <c r="P25" s="93">
        <f t="shared" si="6"/>
        <v>127.7864148287189</v>
      </c>
      <c r="Q25" s="6">
        <v>524085</v>
      </c>
      <c r="R25" s="93">
        <f t="shared" si="5"/>
        <v>114.31127965883397</v>
      </c>
    </row>
    <row r="26" spans="1:18" s="12" customFormat="1" ht="27.75" customHeight="1" x14ac:dyDescent="0.25">
      <c r="A26" s="20" t="s">
        <v>368</v>
      </c>
      <c r="B26" s="132" t="s">
        <v>337</v>
      </c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5">
        <v>4401900</v>
      </c>
      <c r="O26" s="92">
        <v>4762043.5999999996</v>
      </c>
      <c r="P26" s="93">
        <f t="shared" si="6"/>
        <v>108.18154887662146</v>
      </c>
      <c r="Q26" s="6">
        <v>4880637</v>
      </c>
      <c r="R26" s="93">
        <f t="shared" si="5"/>
        <v>97.570124555462741</v>
      </c>
    </row>
    <row r="27" spans="1:18" s="12" customFormat="1" ht="53.25" customHeight="1" x14ac:dyDescent="0.25">
      <c r="A27" s="20" t="s">
        <v>626</v>
      </c>
      <c r="B27" s="140" t="s">
        <v>627</v>
      </c>
      <c r="C27" s="141"/>
      <c r="D27" s="141"/>
      <c r="E27" s="141"/>
      <c r="F27" s="141"/>
      <c r="G27" s="141"/>
      <c r="H27" s="141"/>
      <c r="I27" s="141"/>
      <c r="J27" s="142"/>
      <c r="K27" s="74"/>
      <c r="L27" s="74"/>
      <c r="M27" s="74"/>
      <c r="N27" s="5"/>
      <c r="O27" s="92">
        <v>50</v>
      </c>
      <c r="P27" s="93"/>
      <c r="Q27" s="6">
        <v>25</v>
      </c>
      <c r="R27" s="93" t="s">
        <v>712</v>
      </c>
    </row>
    <row r="28" spans="1:18" s="12" customFormat="1" ht="27.75" customHeight="1" x14ac:dyDescent="0.25">
      <c r="A28" s="20" t="s">
        <v>369</v>
      </c>
      <c r="B28" s="132" t="s">
        <v>338</v>
      </c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5">
        <v>50000</v>
      </c>
      <c r="O28" s="92">
        <v>26600</v>
      </c>
      <c r="P28" s="93">
        <f t="shared" ref="P28:P33" si="10">O28/N28*100</f>
        <v>53.2</v>
      </c>
      <c r="Q28" s="6">
        <v>178300</v>
      </c>
      <c r="R28" s="93">
        <f t="shared" si="5"/>
        <v>14.918676388109928</v>
      </c>
    </row>
    <row r="29" spans="1:18" s="12" customFormat="1" ht="39.75" customHeight="1" x14ac:dyDescent="0.25">
      <c r="A29" s="20" t="s">
        <v>370</v>
      </c>
      <c r="B29" s="132" t="s">
        <v>339</v>
      </c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5">
        <v>260000</v>
      </c>
      <c r="O29" s="92">
        <v>253701.5</v>
      </c>
      <c r="P29" s="93">
        <f t="shared" si="10"/>
        <v>97.577500000000001</v>
      </c>
      <c r="Q29" s="6">
        <v>202105</v>
      </c>
      <c r="R29" s="93">
        <f t="shared" si="5"/>
        <v>125.52955147077014</v>
      </c>
    </row>
    <row r="30" spans="1:18" s="12" customFormat="1" ht="58.5" customHeight="1" x14ac:dyDescent="0.25">
      <c r="A30" s="20" t="s">
        <v>667</v>
      </c>
      <c r="B30" s="140" t="s">
        <v>668</v>
      </c>
      <c r="C30" s="141"/>
      <c r="D30" s="141"/>
      <c r="E30" s="141"/>
      <c r="F30" s="141"/>
      <c r="G30" s="141"/>
      <c r="H30" s="141"/>
      <c r="I30" s="141"/>
      <c r="J30" s="142"/>
      <c r="K30" s="76"/>
      <c r="L30" s="76"/>
      <c r="M30" s="76"/>
      <c r="N30" s="5">
        <v>5350000</v>
      </c>
      <c r="O30" s="92">
        <v>6548821.6500000004</v>
      </c>
      <c r="P30" s="93">
        <f t="shared" si="10"/>
        <v>122.40788130841122</v>
      </c>
      <c r="Q30" s="6"/>
      <c r="R30" s="93"/>
    </row>
    <row r="31" spans="1:18" s="13" customFormat="1" ht="21" customHeight="1" x14ac:dyDescent="0.25">
      <c r="A31" s="19" t="s">
        <v>388</v>
      </c>
      <c r="B31" s="126" t="s">
        <v>613</v>
      </c>
      <c r="C31" s="127"/>
      <c r="D31" s="127"/>
      <c r="E31" s="127"/>
      <c r="F31" s="127"/>
      <c r="G31" s="127"/>
      <c r="H31" s="127"/>
      <c r="I31" s="127"/>
      <c r="J31" s="128"/>
      <c r="K31" s="23"/>
      <c r="L31" s="23"/>
      <c r="M31" s="23"/>
      <c r="N31" s="2">
        <f>N32</f>
        <v>209500</v>
      </c>
      <c r="O31" s="94">
        <f>O32</f>
        <v>209591.6</v>
      </c>
      <c r="P31" s="90">
        <f t="shared" si="10"/>
        <v>100.04372315035799</v>
      </c>
      <c r="Q31" s="3">
        <f>Q32</f>
        <v>5776575</v>
      </c>
      <c r="R31" s="93">
        <f t="shared" si="5"/>
        <v>3.6283022379177972</v>
      </c>
    </row>
    <row r="32" spans="1:18" s="12" customFormat="1" ht="21" customHeight="1" x14ac:dyDescent="0.25">
      <c r="A32" s="20" t="s">
        <v>544</v>
      </c>
      <c r="B32" s="140" t="s">
        <v>389</v>
      </c>
      <c r="C32" s="141"/>
      <c r="D32" s="141"/>
      <c r="E32" s="141"/>
      <c r="F32" s="141"/>
      <c r="G32" s="141"/>
      <c r="H32" s="141"/>
      <c r="I32" s="141"/>
      <c r="J32" s="142"/>
      <c r="K32" s="24"/>
      <c r="L32" s="24"/>
      <c r="M32" s="24"/>
      <c r="N32" s="5">
        <v>209500</v>
      </c>
      <c r="O32" s="92">
        <v>209591.6</v>
      </c>
      <c r="P32" s="93">
        <f t="shared" si="10"/>
        <v>100.04372315035799</v>
      </c>
      <c r="Q32" s="6">
        <v>5776575</v>
      </c>
      <c r="R32" s="93">
        <f t="shared" si="5"/>
        <v>3.6283022379177972</v>
      </c>
    </row>
    <row r="33" spans="1:18" s="11" customFormat="1" ht="21" customHeight="1" x14ac:dyDescent="0.25">
      <c r="A33" s="19" t="s">
        <v>371</v>
      </c>
      <c r="B33" s="131" t="s">
        <v>340</v>
      </c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95">
        <f t="shared" ref="N33" si="11">SUM(N34:N37)</f>
        <v>8672480</v>
      </c>
      <c r="O33" s="91">
        <f>SUM(O34:O37)</f>
        <v>10353353.9</v>
      </c>
      <c r="P33" s="90">
        <f t="shared" si="10"/>
        <v>119.38169819936167</v>
      </c>
      <c r="Q33" s="35">
        <f>SUM(Q34:Q37)</f>
        <v>10093359</v>
      </c>
      <c r="R33" s="93">
        <f t="shared" si="5"/>
        <v>102.57590064912981</v>
      </c>
    </row>
    <row r="34" spans="1:18" s="12" customFormat="1" ht="54" customHeight="1" x14ac:dyDescent="0.25">
      <c r="A34" s="20" t="s">
        <v>560</v>
      </c>
      <c r="B34" s="132" t="s">
        <v>597</v>
      </c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5"/>
      <c r="O34" s="92"/>
      <c r="P34" s="93"/>
      <c r="Q34" s="6">
        <v>28570</v>
      </c>
      <c r="R34" s="93">
        <f t="shared" si="5"/>
        <v>0</v>
      </c>
    </row>
    <row r="35" spans="1:18" s="12" customFormat="1" ht="53.25" customHeight="1" x14ac:dyDescent="0.25">
      <c r="A35" s="20" t="s">
        <v>372</v>
      </c>
      <c r="B35" s="132" t="s">
        <v>341</v>
      </c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5">
        <v>5842430</v>
      </c>
      <c r="O35" s="92">
        <v>7522085.5700000003</v>
      </c>
      <c r="P35" s="93">
        <f>O35/N35*100</f>
        <v>128.74926306348559</v>
      </c>
      <c r="Q35" s="6">
        <v>5572689</v>
      </c>
      <c r="R35" s="93">
        <f t="shared" si="5"/>
        <v>134.98125536881747</v>
      </c>
    </row>
    <row r="36" spans="1:18" s="12" customFormat="1" ht="29.25" customHeight="1" x14ac:dyDescent="0.25">
      <c r="A36" s="20" t="s">
        <v>373</v>
      </c>
      <c r="B36" s="132" t="s">
        <v>342</v>
      </c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5">
        <v>2206850</v>
      </c>
      <c r="O36" s="92">
        <v>2208068.33</v>
      </c>
      <c r="P36" s="93">
        <f>O36/N36*100</f>
        <v>100.05520674264223</v>
      </c>
      <c r="Q36" s="6">
        <v>2942600</v>
      </c>
      <c r="R36" s="93">
        <f t="shared" si="5"/>
        <v>75.038004825664387</v>
      </c>
    </row>
    <row r="37" spans="1:18" s="12" customFormat="1" ht="28.5" customHeight="1" x14ac:dyDescent="0.25">
      <c r="A37" s="20" t="s">
        <v>512</v>
      </c>
      <c r="B37" s="132" t="s">
        <v>511</v>
      </c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5">
        <v>623200</v>
      </c>
      <c r="O37" s="92">
        <v>623200</v>
      </c>
      <c r="P37" s="93">
        <f>O37/N37*100</f>
        <v>100</v>
      </c>
      <c r="Q37" s="6">
        <v>1549500</v>
      </c>
      <c r="R37" s="93">
        <f t="shared" si="5"/>
        <v>40.219425621168121</v>
      </c>
    </row>
    <row r="38" spans="1:18" s="13" customFormat="1" ht="16.5" customHeight="1" x14ac:dyDescent="0.25">
      <c r="A38" s="19" t="s">
        <v>432</v>
      </c>
      <c r="B38" s="143" t="s">
        <v>433</v>
      </c>
      <c r="C38" s="144"/>
      <c r="D38" s="144"/>
      <c r="E38" s="144"/>
      <c r="F38" s="144"/>
      <c r="G38" s="144"/>
      <c r="H38" s="144"/>
      <c r="I38" s="144"/>
      <c r="J38" s="145"/>
      <c r="K38" s="25"/>
      <c r="L38" s="25"/>
      <c r="M38" s="25"/>
      <c r="N38" s="3">
        <f>N39+N46+N48+N42+N44</f>
        <v>5000000</v>
      </c>
      <c r="O38" s="3">
        <f t="shared" ref="O38" si="12">O39+O46+O48+O42+O44</f>
        <v>5551758.9400000004</v>
      </c>
      <c r="P38" s="90">
        <f>O38/N38*100</f>
        <v>111.0351788</v>
      </c>
      <c r="Q38" s="3">
        <f>Q39+Q46+Q48+Q42+Q44</f>
        <v>140957</v>
      </c>
      <c r="R38" s="93"/>
    </row>
    <row r="39" spans="1:18" s="13" customFormat="1" ht="17.25" customHeight="1" x14ac:dyDescent="0.25">
      <c r="A39" s="19" t="s">
        <v>578</v>
      </c>
      <c r="B39" s="143" t="s">
        <v>577</v>
      </c>
      <c r="C39" s="144"/>
      <c r="D39" s="144"/>
      <c r="E39" s="144"/>
      <c r="F39" s="144"/>
      <c r="G39" s="144"/>
      <c r="H39" s="144"/>
      <c r="I39" s="144"/>
      <c r="J39" s="145"/>
      <c r="K39" s="25"/>
      <c r="L39" s="25"/>
      <c r="M39" s="25"/>
      <c r="N39" s="3">
        <f>N41+N40</f>
        <v>0</v>
      </c>
      <c r="O39" s="96">
        <f>O41+O40</f>
        <v>-4250</v>
      </c>
      <c r="P39" s="90"/>
      <c r="Q39" s="3">
        <f>Q41+Q40</f>
        <v>-45976</v>
      </c>
      <c r="R39" s="93">
        <f t="shared" si="5"/>
        <v>9.2439533669740737</v>
      </c>
    </row>
    <row r="40" spans="1:18" s="12" customFormat="1" ht="41.25" customHeight="1" x14ac:dyDescent="0.25">
      <c r="A40" s="20" t="s">
        <v>598</v>
      </c>
      <c r="B40" s="123" t="s">
        <v>599</v>
      </c>
      <c r="C40" s="124"/>
      <c r="D40" s="124"/>
      <c r="E40" s="124"/>
      <c r="F40" s="124"/>
      <c r="G40" s="124"/>
      <c r="H40" s="124"/>
      <c r="I40" s="124"/>
      <c r="J40" s="125"/>
      <c r="K40" s="26"/>
      <c r="L40" s="26"/>
      <c r="M40" s="26"/>
      <c r="N40" s="6"/>
      <c r="O40" s="97">
        <v>-4250</v>
      </c>
      <c r="P40" s="93"/>
      <c r="Q40" s="6">
        <v>-45976</v>
      </c>
      <c r="R40" s="93">
        <f t="shared" si="5"/>
        <v>9.2439533669740737</v>
      </c>
    </row>
    <row r="41" spans="1:18" s="12" customFormat="1" ht="40.5" hidden="1" customHeight="1" x14ac:dyDescent="0.25">
      <c r="A41" s="20" t="s">
        <v>513</v>
      </c>
      <c r="B41" s="123" t="s">
        <v>493</v>
      </c>
      <c r="C41" s="124"/>
      <c r="D41" s="124"/>
      <c r="E41" s="124"/>
      <c r="F41" s="124"/>
      <c r="G41" s="124"/>
      <c r="H41" s="124"/>
      <c r="I41" s="124"/>
      <c r="J41" s="125"/>
      <c r="K41" s="26"/>
      <c r="L41" s="26"/>
      <c r="M41" s="26"/>
      <c r="N41" s="6"/>
      <c r="O41" s="97"/>
      <c r="P41" s="90" t="e">
        <f>O41/N41*100</f>
        <v>#DIV/0!</v>
      </c>
      <c r="Q41" s="6"/>
      <c r="R41" s="93" t="e">
        <f t="shared" si="5"/>
        <v>#DIV/0!</v>
      </c>
    </row>
    <row r="42" spans="1:18" s="12" customFormat="1" ht="70.5" customHeight="1" x14ac:dyDescent="0.25">
      <c r="A42" s="19" t="s">
        <v>631</v>
      </c>
      <c r="B42" s="143" t="s">
        <v>630</v>
      </c>
      <c r="C42" s="144"/>
      <c r="D42" s="144"/>
      <c r="E42" s="144"/>
      <c r="F42" s="144"/>
      <c r="G42" s="144"/>
      <c r="H42" s="144"/>
      <c r="I42" s="144"/>
      <c r="J42" s="145"/>
      <c r="K42" s="26"/>
      <c r="L42" s="26"/>
      <c r="M42" s="26"/>
      <c r="N42" s="3">
        <f>N43</f>
        <v>0</v>
      </c>
      <c r="O42" s="96">
        <f>O43</f>
        <v>45695.54</v>
      </c>
      <c r="P42" s="90"/>
      <c r="Q42" s="3">
        <f>Q43</f>
        <v>186933</v>
      </c>
      <c r="R42" s="93">
        <f t="shared" si="5"/>
        <v>24.444875971604802</v>
      </c>
    </row>
    <row r="43" spans="1:18" s="12" customFormat="1" ht="40.5" customHeight="1" x14ac:dyDescent="0.25">
      <c r="A43" s="20" t="s">
        <v>629</v>
      </c>
      <c r="B43" s="123" t="s">
        <v>628</v>
      </c>
      <c r="C43" s="124"/>
      <c r="D43" s="124"/>
      <c r="E43" s="124"/>
      <c r="F43" s="124"/>
      <c r="G43" s="124"/>
      <c r="H43" s="124"/>
      <c r="I43" s="124"/>
      <c r="J43" s="125"/>
      <c r="K43" s="26"/>
      <c r="L43" s="26"/>
      <c r="M43" s="26"/>
      <c r="N43" s="6"/>
      <c r="O43" s="97">
        <v>45695.54</v>
      </c>
      <c r="P43" s="93"/>
      <c r="Q43" s="6">
        <v>186933</v>
      </c>
      <c r="R43" s="93">
        <f t="shared" si="5"/>
        <v>24.444875971604802</v>
      </c>
    </row>
    <row r="44" spans="1:18" s="13" customFormat="1" ht="40.5" customHeight="1" x14ac:dyDescent="0.25">
      <c r="A44" s="19" t="s">
        <v>708</v>
      </c>
      <c r="B44" s="143" t="s">
        <v>710</v>
      </c>
      <c r="C44" s="144"/>
      <c r="D44" s="144"/>
      <c r="E44" s="144"/>
      <c r="F44" s="144"/>
      <c r="G44" s="144"/>
      <c r="H44" s="144"/>
      <c r="I44" s="144"/>
      <c r="J44" s="145"/>
      <c r="K44" s="25"/>
      <c r="L44" s="25"/>
      <c r="M44" s="25"/>
      <c r="N44" s="3">
        <f>N45</f>
        <v>5000000</v>
      </c>
      <c r="O44" s="3">
        <f t="shared" ref="O44" si="13">O45</f>
        <v>5510313.4000000004</v>
      </c>
      <c r="P44" s="90">
        <f t="shared" ref="P44:P50" si="14">O44/N44*100</f>
        <v>110.20626800000002</v>
      </c>
      <c r="Q44" s="3">
        <f>Q45</f>
        <v>0</v>
      </c>
      <c r="R44" s="93"/>
    </row>
    <row r="45" spans="1:18" s="12" customFormat="1" ht="30.75" customHeight="1" x14ac:dyDescent="0.25">
      <c r="A45" s="20" t="s">
        <v>709</v>
      </c>
      <c r="B45" s="123" t="s">
        <v>711</v>
      </c>
      <c r="C45" s="124"/>
      <c r="D45" s="124"/>
      <c r="E45" s="124"/>
      <c r="F45" s="124"/>
      <c r="G45" s="124"/>
      <c r="H45" s="124"/>
      <c r="I45" s="124"/>
      <c r="J45" s="125"/>
      <c r="K45" s="26"/>
      <c r="L45" s="26"/>
      <c r="M45" s="26"/>
      <c r="N45" s="6">
        <v>5000000</v>
      </c>
      <c r="O45" s="97">
        <v>5510313.4000000004</v>
      </c>
      <c r="P45" s="93">
        <f t="shared" si="14"/>
        <v>110.20626800000002</v>
      </c>
      <c r="Q45" s="6"/>
      <c r="R45" s="93"/>
    </row>
    <row r="46" spans="1:18" s="12" customFormat="1" ht="40.5" hidden="1" customHeight="1" x14ac:dyDescent="0.25">
      <c r="A46" s="19" t="s">
        <v>580</v>
      </c>
      <c r="B46" s="143" t="s">
        <v>579</v>
      </c>
      <c r="C46" s="144"/>
      <c r="D46" s="144"/>
      <c r="E46" s="144"/>
      <c r="F46" s="144"/>
      <c r="G46" s="144"/>
      <c r="H46" s="144"/>
      <c r="I46" s="144"/>
      <c r="J46" s="145"/>
      <c r="K46" s="25"/>
      <c r="L46" s="25"/>
      <c r="M46" s="25"/>
      <c r="N46" s="3">
        <f>N47</f>
        <v>0</v>
      </c>
      <c r="O46" s="96">
        <f>O47</f>
        <v>0</v>
      </c>
      <c r="P46" s="90" t="e">
        <f t="shared" si="14"/>
        <v>#DIV/0!</v>
      </c>
      <c r="Q46" s="3">
        <f>Q47</f>
        <v>0</v>
      </c>
      <c r="R46" s="93" t="e">
        <f t="shared" si="5"/>
        <v>#DIV/0!</v>
      </c>
    </row>
    <row r="47" spans="1:18" s="12" customFormat="1" ht="40.5" hidden="1" customHeight="1" x14ac:dyDescent="0.25">
      <c r="A47" s="20" t="s">
        <v>514</v>
      </c>
      <c r="B47" s="123" t="s">
        <v>493</v>
      </c>
      <c r="C47" s="124"/>
      <c r="D47" s="124"/>
      <c r="E47" s="124"/>
      <c r="F47" s="124"/>
      <c r="G47" s="124"/>
      <c r="H47" s="124"/>
      <c r="I47" s="124"/>
      <c r="J47" s="125"/>
      <c r="K47" s="26"/>
      <c r="L47" s="26"/>
      <c r="M47" s="26"/>
      <c r="N47" s="6"/>
      <c r="O47" s="97"/>
      <c r="P47" s="90" t="e">
        <f t="shared" si="14"/>
        <v>#DIV/0!</v>
      </c>
      <c r="Q47" s="6"/>
      <c r="R47" s="93" t="e">
        <f t="shared" si="5"/>
        <v>#DIV/0!</v>
      </c>
    </row>
    <row r="48" spans="1:18" s="13" customFormat="1" ht="17.25" hidden="1" customHeight="1" x14ac:dyDescent="0.25">
      <c r="A48" s="19" t="s">
        <v>576</v>
      </c>
      <c r="B48" s="143" t="s">
        <v>575</v>
      </c>
      <c r="C48" s="144"/>
      <c r="D48" s="144"/>
      <c r="E48" s="144"/>
      <c r="F48" s="144"/>
      <c r="G48" s="144"/>
      <c r="H48" s="144"/>
      <c r="I48" s="144"/>
      <c r="J48" s="145"/>
      <c r="K48" s="25"/>
      <c r="L48" s="25"/>
      <c r="M48" s="25"/>
      <c r="N48" s="3">
        <f>N49</f>
        <v>0</v>
      </c>
      <c r="O48" s="96">
        <f>O49</f>
        <v>0</v>
      </c>
      <c r="P48" s="90" t="e">
        <f t="shared" si="14"/>
        <v>#DIV/0!</v>
      </c>
      <c r="Q48" s="3">
        <f>Q49</f>
        <v>0</v>
      </c>
      <c r="R48" s="93" t="e">
        <f t="shared" si="5"/>
        <v>#DIV/0!</v>
      </c>
    </row>
    <row r="49" spans="1:18" s="12" customFormat="1" ht="41.25" hidden="1" customHeight="1" x14ac:dyDescent="0.25">
      <c r="A49" s="20" t="s">
        <v>574</v>
      </c>
      <c r="B49" s="123" t="s">
        <v>573</v>
      </c>
      <c r="C49" s="124"/>
      <c r="D49" s="124"/>
      <c r="E49" s="124"/>
      <c r="F49" s="124"/>
      <c r="G49" s="124"/>
      <c r="H49" s="124"/>
      <c r="I49" s="124"/>
      <c r="J49" s="125"/>
      <c r="K49" s="26"/>
      <c r="L49" s="26"/>
      <c r="M49" s="26"/>
      <c r="N49" s="6"/>
      <c r="O49" s="97"/>
      <c r="P49" s="90" t="e">
        <f t="shared" si="14"/>
        <v>#DIV/0!</v>
      </c>
      <c r="Q49" s="6"/>
      <c r="R49" s="93" t="e">
        <f t="shared" si="5"/>
        <v>#DIV/0!</v>
      </c>
    </row>
    <row r="50" spans="1:18" s="11" customFormat="1" ht="17.25" customHeight="1" x14ac:dyDescent="0.25">
      <c r="A50" s="19" t="s">
        <v>374</v>
      </c>
      <c r="B50" s="131" t="s">
        <v>343</v>
      </c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7">
        <f>SUM(N51:N52)</f>
        <v>711000</v>
      </c>
      <c r="O50" s="98">
        <f>SUM(O51:O52)</f>
        <v>713572.97</v>
      </c>
      <c r="P50" s="90">
        <f t="shared" si="14"/>
        <v>100.36188045007033</v>
      </c>
      <c r="Q50" s="7">
        <f>SUM(Q51:Q52)</f>
        <v>5814487</v>
      </c>
      <c r="R50" s="93">
        <f t="shared" si="5"/>
        <v>12.272328926008433</v>
      </c>
    </row>
    <row r="51" spans="1:18" s="12" customFormat="1" ht="17.25" customHeight="1" x14ac:dyDescent="0.25">
      <c r="A51" s="20" t="s">
        <v>375</v>
      </c>
      <c r="B51" s="140" t="s">
        <v>376</v>
      </c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2"/>
      <c r="N51" s="99"/>
      <c r="O51" s="92"/>
      <c r="P51" s="93"/>
      <c r="Q51" s="5">
        <v>-253708</v>
      </c>
      <c r="R51" s="93"/>
    </row>
    <row r="52" spans="1:18" s="12" customFormat="1" ht="17.25" customHeight="1" x14ac:dyDescent="0.25">
      <c r="A52" s="20" t="s">
        <v>377</v>
      </c>
      <c r="B52" s="132" t="s">
        <v>344</v>
      </c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99">
        <v>711000</v>
      </c>
      <c r="O52" s="92">
        <v>713572.97</v>
      </c>
      <c r="P52" s="93">
        <f t="shared" ref="P52:P67" si="15">O52/N52*100</f>
        <v>100.36188045007033</v>
      </c>
      <c r="Q52" s="6">
        <v>6068195</v>
      </c>
      <c r="R52" s="93">
        <f t="shared" si="5"/>
        <v>11.759229391936152</v>
      </c>
    </row>
    <row r="53" spans="1:18" s="11" customFormat="1" ht="17.25" customHeight="1" x14ac:dyDescent="0.25">
      <c r="A53" s="19" t="s">
        <v>378</v>
      </c>
      <c r="B53" s="131" t="s">
        <v>345</v>
      </c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2">
        <f>N54+N68+N70</f>
        <v>169267705.63</v>
      </c>
      <c r="O53" s="94">
        <f>O54+O68+O70+O72+O74</f>
        <v>110293539.62</v>
      </c>
      <c r="P53" s="90">
        <f t="shared" si="15"/>
        <v>65.159233540442244</v>
      </c>
      <c r="Q53" s="3">
        <f>Q54+Q68+Q70</f>
        <v>144096276</v>
      </c>
      <c r="R53" s="93">
        <f t="shared" si="5"/>
        <v>76.541561434939524</v>
      </c>
    </row>
    <row r="54" spans="1:18" s="11" customFormat="1" ht="32.25" customHeight="1" x14ac:dyDescent="0.25">
      <c r="A54" s="19" t="s">
        <v>379</v>
      </c>
      <c r="B54" s="131" t="s">
        <v>346</v>
      </c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4">
        <f>N55+N58+N64</f>
        <v>169267705.63</v>
      </c>
      <c r="O54" s="91">
        <f>O55+O58+O64</f>
        <v>110293539.62</v>
      </c>
      <c r="P54" s="90">
        <f t="shared" si="15"/>
        <v>65.159233540442244</v>
      </c>
      <c r="Q54" s="4">
        <f>Q55+Q58+Q64</f>
        <v>143897238</v>
      </c>
      <c r="R54" s="93">
        <f t="shared" si="5"/>
        <v>76.64743337186222</v>
      </c>
    </row>
    <row r="55" spans="1:18" s="13" customFormat="1" ht="16.5" hidden="1" customHeight="1" x14ac:dyDescent="0.25">
      <c r="A55" s="19" t="s">
        <v>525</v>
      </c>
      <c r="B55" s="131" t="s">
        <v>347</v>
      </c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2">
        <f>SUM(N56:N57)</f>
        <v>0</v>
      </c>
      <c r="O55" s="94">
        <f>SUM(O56:O57)</f>
        <v>0</v>
      </c>
      <c r="P55" s="90" t="e">
        <f t="shared" si="15"/>
        <v>#DIV/0!</v>
      </c>
      <c r="Q55" s="2">
        <f>Q56+Q57</f>
        <v>0</v>
      </c>
      <c r="R55" s="93" t="e">
        <f t="shared" si="5"/>
        <v>#DIV/0!</v>
      </c>
    </row>
    <row r="56" spans="1:18" s="12" customFormat="1" ht="16.5" hidden="1" customHeight="1" x14ac:dyDescent="0.25">
      <c r="A56" s="20" t="s">
        <v>524</v>
      </c>
      <c r="B56" s="132" t="s">
        <v>347</v>
      </c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5"/>
      <c r="O56" s="92"/>
      <c r="P56" s="90" t="e">
        <f t="shared" si="15"/>
        <v>#DIV/0!</v>
      </c>
      <c r="Q56" s="6"/>
      <c r="R56" s="93" t="e">
        <f t="shared" si="5"/>
        <v>#DIV/0!</v>
      </c>
    </row>
    <row r="57" spans="1:18" s="12" customFormat="1" ht="24.75" hidden="1" customHeight="1" x14ac:dyDescent="0.25">
      <c r="A57" s="20" t="s">
        <v>523</v>
      </c>
      <c r="B57" s="132" t="s">
        <v>499</v>
      </c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5"/>
      <c r="O57" s="92"/>
      <c r="P57" s="90" t="e">
        <f t="shared" si="15"/>
        <v>#DIV/0!</v>
      </c>
      <c r="Q57" s="6"/>
      <c r="R57" s="93" t="e">
        <f t="shared" si="5"/>
        <v>#DIV/0!</v>
      </c>
    </row>
    <row r="58" spans="1:18" s="14" customFormat="1" ht="16.5" hidden="1" customHeight="1" x14ac:dyDescent="0.2">
      <c r="A58" s="68" t="s">
        <v>522</v>
      </c>
      <c r="B58" s="126" t="s">
        <v>466</v>
      </c>
      <c r="C58" s="127"/>
      <c r="D58" s="127"/>
      <c r="E58" s="127"/>
      <c r="F58" s="127"/>
      <c r="G58" s="127"/>
      <c r="H58" s="127"/>
      <c r="I58" s="127"/>
      <c r="J58" s="128"/>
      <c r="K58" s="23"/>
      <c r="L58" s="23"/>
      <c r="M58" s="23"/>
      <c r="N58" s="2">
        <f>SUM(N60:N62)</f>
        <v>0</v>
      </c>
      <c r="O58" s="94">
        <f t="shared" ref="O58" si="16">SUM(O60:O62)</f>
        <v>0</v>
      </c>
      <c r="P58" s="90" t="e">
        <f t="shared" si="15"/>
        <v>#DIV/0!</v>
      </c>
      <c r="Q58" s="2">
        <f>SUM(Q59:Q63)</f>
        <v>0</v>
      </c>
      <c r="R58" s="93" t="e">
        <f t="shared" si="5"/>
        <v>#DIV/0!</v>
      </c>
    </row>
    <row r="59" spans="1:18" s="12" customFormat="1" ht="31.5" hidden="1" customHeight="1" x14ac:dyDescent="0.25">
      <c r="A59" s="20" t="s">
        <v>521</v>
      </c>
      <c r="B59" s="140" t="s">
        <v>509</v>
      </c>
      <c r="C59" s="141"/>
      <c r="D59" s="141"/>
      <c r="E59" s="141"/>
      <c r="F59" s="141"/>
      <c r="G59" s="141"/>
      <c r="H59" s="141"/>
      <c r="I59" s="141"/>
      <c r="J59" s="142"/>
      <c r="K59" s="24"/>
      <c r="L59" s="24"/>
      <c r="M59" s="24"/>
      <c r="N59" s="5"/>
      <c r="O59" s="92"/>
      <c r="P59" s="90" t="e">
        <f t="shared" si="15"/>
        <v>#DIV/0!</v>
      </c>
      <c r="Q59" s="6"/>
      <c r="R59" s="93" t="e">
        <f t="shared" si="5"/>
        <v>#DIV/0!</v>
      </c>
    </row>
    <row r="60" spans="1:18" s="12" customFormat="1" ht="37.5" hidden="1" customHeight="1" x14ac:dyDescent="0.25">
      <c r="A60" s="20" t="s">
        <v>520</v>
      </c>
      <c r="B60" s="140" t="s">
        <v>404</v>
      </c>
      <c r="C60" s="141"/>
      <c r="D60" s="141"/>
      <c r="E60" s="141"/>
      <c r="F60" s="141"/>
      <c r="G60" s="141"/>
      <c r="H60" s="141"/>
      <c r="I60" s="141"/>
      <c r="J60" s="142"/>
      <c r="K60" s="24"/>
      <c r="L60" s="24"/>
      <c r="M60" s="24"/>
      <c r="N60" s="5"/>
      <c r="O60" s="92"/>
      <c r="P60" s="90" t="e">
        <f t="shared" si="15"/>
        <v>#DIV/0!</v>
      </c>
      <c r="Q60" s="6"/>
      <c r="R60" s="93" t="e">
        <f t="shared" si="5"/>
        <v>#DIV/0!</v>
      </c>
    </row>
    <row r="61" spans="1:18" s="12" customFormat="1" ht="37.5" hidden="1" customHeight="1" x14ac:dyDescent="0.25">
      <c r="A61" s="69" t="s">
        <v>519</v>
      </c>
      <c r="B61" s="140" t="s">
        <v>545</v>
      </c>
      <c r="C61" s="141"/>
      <c r="D61" s="141"/>
      <c r="E61" s="141"/>
      <c r="F61" s="141"/>
      <c r="G61" s="141"/>
      <c r="H61" s="141"/>
      <c r="I61" s="141"/>
      <c r="J61" s="142"/>
      <c r="K61" s="24"/>
      <c r="L61" s="24"/>
      <c r="M61" s="24"/>
      <c r="N61" s="5"/>
      <c r="O61" s="92"/>
      <c r="P61" s="90" t="e">
        <f t="shared" si="15"/>
        <v>#DIV/0!</v>
      </c>
      <c r="Q61" s="6"/>
      <c r="R61" s="93" t="e">
        <f t="shared" si="5"/>
        <v>#DIV/0!</v>
      </c>
    </row>
    <row r="62" spans="1:18" s="12" customFormat="1" ht="36" hidden="1" customHeight="1" x14ac:dyDescent="0.25">
      <c r="A62" s="69" t="s">
        <v>518</v>
      </c>
      <c r="B62" s="140" t="s">
        <v>482</v>
      </c>
      <c r="C62" s="141"/>
      <c r="D62" s="141"/>
      <c r="E62" s="141"/>
      <c r="F62" s="141"/>
      <c r="G62" s="141"/>
      <c r="H62" s="141"/>
      <c r="I62" s="141"/>
      <c r="J62" s="142"/>
      <c r="K62" s="24"/>
      <c r="L62" s="24"/>
      <c r="M62" s="24"/>
      <c r="N62" s="5"/>
      <c r="O62" s="92"/>
      <c r="P62" s="90" t="e">
        <f t="shared" si="15"/>
        <v>#DIV/0!</v>
      </c>
      <c r="Q62" s="6"/>
      <c r="R62" s="93" t="e">
        <f t="shared" si="5"/>
        <v>#DIV/0!</v>
      </c>
    </row>
    <row r="63" spans="1:18" s="12" customFormat="1" ht="27" hidden="1" customHeight="1" x14ac:dyDescent="0.25">
      <c r="A63" s="69" t="s">
        <v>583</v>
      </c>
      <c r="B63" s="140" t="s">
        <v>584</v>
      </c>
      <c r="C63" s="141"/>
      <c r="D63" s="141"/>
      <c r="E63" s="141"/>
      <c r="F63" s="141"/>
      <c r="G63" s="141"/>
      <c r="H63" s="141"/>
      <c r="I63" s="141"/>
      <c r="J63" s="142"/>
      <c r="K63" s="24"/>
      <c r="L63" s="24"/>
      <c r="M63" s="24"/>
      <c r="N63" s="5"/>
      <c r="O63" s="92"/>
      <c r="P63" s="90" t="e">
        <f t="shared" si="15"/>
        <v>#DIV/0!</v>
      </c>
      <c r="Q63" s="6"/>
      <c r="R63" s="93" t="e">
        <f t="shared" si="5"/>
        <v>#DIV/0!</v>
      </c>
    </row>
    <row r="64" spans="1:18" s="13" customFormat="1" ht="16.5" customHeight="1" x14ac:dyDescent="0.25">
      <c r="A64" s="19" t="s">
        <v>517</v>
      </c>
      <c r="B64" s="131" t="s">
        <v>467</v>
      </c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2">
        <f>SUM(N65:N67)</f>
        <v>169267705.63</v>
      </c>
      <c r="O64" s="2">
        <f t="shared" ref="O64" si="17">SUM(O65:O67)</f>
        <v>110293539.62</v>
      </c>
      <c r="P64" s="90">
        <f t="shared" si="15"/>
        <v>65.159233540442244</v>
      </c>
      <c r="Q64" s="3">
        <f>SUM(Q65:Q67)</f>
        <v>143897238</v>
      </c>
      <c r="R64" s="93">
        <f t="shared" si="5"/>
        <v>76.64743337186222</v>
      </c>
    </row>
    <row r="65" spans="1:18" s="12" customFormat="1" ht="16.5" customHeight="1" x14ac:dyDescent="0.25">
      <c r="A65" s="20" t="s">
        <v>669</v>
      </c>
      <c r="B65" s="140" t="s">
        <v>670</v>
      </c>
      <c r="C65" s="141"/>
      <c r="D65" s="141"/>
      <c r="E65" s="141"/>
      <c r="F65" s="141"/>
      <c r="G65" s="141"/>
      <c r="H65" s="141"/>
      <c r="I65" s="141"/>
      <c r="J65" s="142"/>
      <c r="K65" s="76"/>
      <c r="L65" s="76"/>
      <c r="M65" s="76"/>
      <c r="N65" s="5">
        <v>130206434.63</v>
      </c>
      <c r="O65" s="92">
        <v>84583700.620000005</v>
      </c>
      <c r="P65" s="93">
        <f t="shared" si="15"/>
        <v>64.961229343508677</v>
      </c>
      <c r="Q65" s="6">
        <v>11160042</v>
      </c>
      <c r="R65" s="93" t="s">
        <v>724</v>
      </c>
    </row>
    <row r="66" spans="1:18" s="12" customFormat="1" ht="41.25" customHeight="1" x14ac:dyDescent="0.25">
      <c r="A66" s="20" t="s">
        <v>516</v>
      </c>
      <c r="B66" s="132" t="s">
        <v>508</v>
      </c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5">
        <v>24289847</v>
      </c>
      <c r="O66" s="92">
        <v>12871378</v>
      </c>
      <c r="P66" s="93">
        <f t="shared" si="15"/>
        <v>52.990774293473322</v>
      </c>
      <c r="Q66" s="6">
        <v>45405048</v>
      </c>
      <c r="R66" s="93">
        <f t="shared" si="5"/>
        <v>28.347900876572137</v>
      </c>
    </row>
    <row r="67" spans="1:18" s="12" customFormat="1" ht="27" customHeight="1" x14ac:dyDescent="0.25">
      <c r="A67" s="69" t="s">
        <v>515</v>
      </c>
      <c r="B67" s="140" t="s">
        <v>507</v>
      </c>
      <c r="C67" s="141"/>
      <c r="D67" s="141"/>
      <c r="E67" s="141"/>
      <c r="F67" s="141"/>
      <c r="G67" s="141"/>
      <c r="H67" s="141"/>
      <c r="I67" s="141"/>
      <c r="J67" s="142"/>
      <c r="K67" s="24"/>
      <c r="L67" s="24"/>
      <c r="M67" s="24"/>
      <c r="N67" s="5">
        <v>14771424</v>
      </c>
      <c r="O67" s="92">
        <v>12838461</v>
      </c>
      <c r="P67" s="93">
        <f t="shared" si="15"/>
        <v>86.914172932819483</v>
      </c>
      <c r="Q67" s="6">
        <v>87332148</v>
      </c>
      <c r="R67" s="93">
        <f t="shared" si="5"/>
        <v>14.70072738849845</v>
      </c>
    </row>
    <row r="68" spans="1:18" s="11" customFormat="1" ht="17.25" customHeight="1" x14ac:dyDescent="0.25">
      <c r="A68" s="19" t="s">
        <v>380</v>
      </c>
      <c r="B68" s="131" t="s">
        <v>348</v>
      </c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4">
        <f>N69</f>
        <v>0</v>
      </c>
      <c r="O68" s="91"/>
      <c r="P68" s="93"/>
      <c r="Q68" s="35">
        <f>Q69</f>
        <v>199038</v>
      </c>
      <c r="R68" s="93">
        <f t="shared" si="5"/>
        <v>0</v>
      </c>
    </row>
    <row r="69" spans="1:18" s="12" customFormat="1" ht="17.25" customHeight="1" x14ac:dyDescent="0.25">
      <c r="A69" s="20" t="s">
        <v>561</v>
      </c>
      <c r="B69" s="132" t="s">
        <v>349</v>
      </c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5"/>
      <c r="O69" s="92"/>
      <c r="P69" s="93"/>
      <c r="Q69" s="6">
        <v>199038</v>
      </c>
      <c r="R69" s="93">
        <f t="shared" si="5"/>
        <v>0</v>
      </c>
    </row>
    <row r="70" spans="1:18" s="11" customFormat="1" ht="28.5" hidden="1" customHeight="1" x14ac:dyDescent="0.25">
      <c r="A70" s="19" t="s">
        <v>381</v>
      </c>
      <c r="B70" s="131" t="s">
        <v>350</v>
      </c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4">
        <f>N71</f>
        <v>0</v>
      </c>
      <c r="O70" s="91">
        <f t="shared" ref="O70:Q70" si="18">O71</f>
        <v>0</v>
      </c>
      <c r="P70" s="90" t="e">
        <f t="shared" ref="P70:P77" si="19">O70/N70*100</f>
        <v>#DIV/0!</v>
      </c>
      <c r="Q70" s="35">
        <f t="shared" si="18"/>
        <v>0</v>
      </c>
      <c r="R70" s="93" t="e">
        <f t="shared" si="5"/>
        <v>#DIV/0!</v>
      </c>
    </row>
    <row r="71" spans="1:18" ht="28.5" hidden="1" customHeight="1" x14ac:dyDescent="0.25">
      <c r="A71" s="20" t="s">
        <v>526</v>
      </c>
      <c r="B71" s="132" t="s">
        <v>483</v>
      </c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5">
        <v>0</v>
      </c>
      <c r="O71" s="92"/>
      <c r="P71" s="90" t="e">
        <f t="shared" si="19"/>
        <v>#DIV/0!</v>
      </c>
      <c r="Q71" s="6"/>
      <c r="R71" s="93" t="e">
        <f t="shared" si="5"/>
        <v>#DIV/0!</v>
      </c>
    </row>
    <row r="72" spans="1:18" ht="53.25" hidden="1" customHeight="1" x14ac:dyDescent="0.25">
      <c r="A72" s="20"/>
      <c r="B72" s="146" t="s">
        <v>714</v>
      </c>
      <c r="C72" s="147"/>
      <c r="D72" s="147"/>
      <c r="E72" s="147"/>
      <c r="F72" s="147"/>
      <c r="G72" s="147"/>
      <c r="H72" s="147"/>
      <c r="I72" s="147"/>
      <c r="J72" s="151"/>
      <c r="K72" s="84"/>
      <c r="L72" s="84"/>
      <c r="M72" s="84"/>
      <c r="N72" s="100"/>
      <c r="O72" s="94">
        <f>O73</f>
        <v>0</v>
      </c>
      <c r="P72" s="90" t="e">
        <f t="shared" si="19"/>
        <v>#DIV/0!</v>
      </c>
      <c r="Q72" s="6"/>
      <c r="R72" s="93"/>
    </row>
    <row r="73" spans="1:18" ht="49.5" hidden="1" customHeight="1" x14ac:dyDescent="0.25">
      <c r="A73" s="20"/>
      <c r="B73" s="148" t="s">
        <v>713</v>
      </c>
      <c r="C73" s="149"/>
      <c r="D73" s="149"/>
      <c r="E73" s="149"/>
      <c r="F73" s="149"/>
      <c r="G73" s="149"/>
      <c r="H73" s="149"/>
      <c r="I73" s="149"/>
      <c r="J73" s="150"/>
      <c r="K73" s="83"/>
      <c r="L73" s="83"/>
      <c r="M73" s="83"/>
      <c r="N73" s="101"/>
      <c r="O73" s="92"/>
      <c r="P73" s="90" t="e">
        <f t="shared" si="19"/>
        <v>#DIV/0!</v>
      </c>
      <c r="Q73" s="6"/>
      <c r="R73" s="93"/>
    </row>
    <row r="74" spans="1:18" ht="49.5" hidden="1" customHeight="1" x14ac:dyDescent="0.25">
      <c r="A74" s="19" t="s">
        <v>715</v>
      </c>
      <c r="B74" s="146" t="s">
        <v>714</v>
      </c>
      <c r="C74" s="147"/>
      <c r="D74" s="147"/>
      <c r="E74" s="147"/>
      <c r="F74" s="147"/>
      <c r="G74" s="147"/>
      <c r="H74" s="147"/>
      <c r="I74" s="147"/>
      <c r="J74" s="147"/>
      <c r="K74" s="85"/>
      <c r="L74" s="85"/>
      <c r="M74" s="85"/>
      <c r="N74" s="102">
        <f>N75+N76</f>
        <v>0</v>
      </c>
      <c r="O74" s="102">
        <f t="shared" ref="O74" si="20">O75+O76</f>
        <v>0</v>
      </c>
      <c r="P74" s="90" t="e">
        <f t="shared" si="19"/>
        <v>#DIV/0!</v>
      </c>
      <c r="Q74" s="6"/>
      <c r="R74" s="93"/>
    </row>
    <row r="75" spans="1:18" s="8" customFormat="1" ht="49.5" hidden="1" customHeight="1" x14ac:dyDescent="0.25">
      <c r="A75" s="20" t="s">
        <v>722</v>
      </c>
      <c r="B75" s="148" t="s">
        <v>713</v>
      </c>
      <c r="C75" s="149"/>
      <c r="D75" s="149"/>
      <c r="E75" s="149"/>
      <c r="F75" s="149"/>
      <c r="G75" s="149"/>
      <c r="H75" s="149"/>
      <c r="I75" s="149"/>
      <c r="J75" s="149"/>
      <c r="K75" s="87"/>
      <c r="L75" s="87"/>
      <c r="M75" s="87"/>
      <c r="N75" s="103"/>
      <c r="O75" s="92"/>
      <c r="P75" s="90" t="e">
        <f t="shared" si="19"/>
        <v>#DIV/0!</v>
      </c>
      <c r="Q75" s="6"/>
      <c r="R75" s="93"/>
    </row>
    <row r="76" spans="1:18" ht="49.5" hidden="1" customHeight="1" x14ac:dyDescent="0.25">
      <c r="A76" s="20" t="s">
        <v>716</v>
      </c>
      <c r="B76" s="148" t="s">
        <v>713</v>
      </c>
      <c r="C76" s="149"/>
      <c r="D76" s="149"/>
      <c r="E76" s="149"/>
      <c r="F76" s="149"/>
      <c r="G76" s="149"/>
      <c r="H76" s="149"/>
      <c r="I76" s="149"/>
      <c r="J76" s="149"/>
      <c r="K76" s="85"/>
      <c r="L76" s="85"/>
      <c r="M76" s="85"/>
      <c r="N76" s="102"/>
      <c r="O76" s="92"/>
      <c r="P76" s="90" t="e">
        <f t="shared" si="19"/>
        <v>#DIV/0!</v>
      </c>
      <c r="Q76" s="6"/>
      <c r="R76" s="93"/>
    </row>
    <row r="77" spans="1:18" ht="21" customHeight="1" x14ac:dyDescent="0.25">
      <c r="A77" s="20"/>
      <c r="B77" s="137" t="s">
        <v>382</v>
      </c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9"/>
      <c r="N77" s="104">
        <f>N9+N53</f>
        <v>330487605.63</v>
      </c>
      <c r="O77" s="104">
        <f>O9+O53</f>
        <v>280560223.81</v>
      </c>
      <c r="P77" s="90">
        <f t="shared" si="19"/>
        <v>84.892812629137865</v>
      </c>
      <c r="Q77" s="3">
        <f>Q9+Q53</f>
        <v>304834208</v>
      </c>
      <c r="R77" s="93">
        <f t="shared" si="5"/>
        <v>92.036988122409142</v>
      </c>
    </row>
    <row r="80" spans="1:18" x14ac:dyDescent="0.25">
      <c r="P80" s="106"/>
    </row>
  </sheetData>
  <mergeCells count="77">
    <mergeCell ref="B74:J74"/>
    <mergeCell ref="B76:J76"/>
    <mergeCell ref="B73:J73"/>
    <mergeCell ref="B72:J72"/>
    <mergeCell ref="B65:J65"/>
    <mergeCell ref="B75:J75"/>
    <mergeCell ref="B11:M11"/>
    <mergeCell ref="B12:M12"/>
    <mergeCell ref="B23:M23"/>
    <mergeCell ref="B24:M24"/>
    <mergeCell ref="B9:M9"/>
    <mergeCell ref="B33:M33"/>
    <mergeCell ref="B31:J31"/>
    <mergeCell ref="B32:J32"/>
    <mergeCell ref="B17:M17"/>
    <mergeCell ref="B18:M18"/>
    <mergeCell ref="B28:M28"/>
    <mergeCell ref="B46:J46"/>
    <mergeCell ref="B36:M36"/>
    <mergeCell ref="B20:M20"/>
    <mergeCell ref="B19:M19"/>
    <mergeCell ref="B21:J21"/>
    <mergeCell ref="B39:J39"/>
    <mergeCell ref="B27:J27"/>
    <mergeCell ref="B42:J42"/>
    <mergeCell ref="B43:J43"/>
    <mergeCell ref="B30:J30"/>
    <mergeCell ref="B34:M34"/>
    <mergeCell ref="B25:M25"/>
    <mergeCell ref="B26:M26"/>
    <mergeCell ref="B37:M37"/>
    <mergeCell ref="B35:M35"/>
    <mergeCell ref="B44:J44"/>
    <mergeCell ref="B63:J63"/>
    <mergeCell ref="B59:J59"/>
    <mergeCell ref="B57:M57"/>
    <mergeCell ref="B54:M54"/>
    <mergeCell ref="B53:M53"/>
    <mergeCell ref="B58:J58"/>
    <mergeCell ref="B51:M51"/>
    <mergeCell ref="B52:M52"/>
    <mergeCell ref="B47:J47"/>
    <mergeCell ref="B49:J49"/>
    <mergeCell ref="B48:J48"/>
    <mergeCell ref="B50:M50"/>
    <mergeCell ref="B45:J45"/>
    <mergeCell ref="B77:M77"/>
    <mergeCell ref="B64:M64"/>
    <mergeCell ref="B60:J60"/>
    <mergeCell ref="B38:J38"/>
    <mergeCell ref="B41:J41"/>
    <mergeCell ref="B61:J61"/>
    <mergeCell ref="B62:J62"/>
    <mergeCell ref="B56:M56"/>
    <mergeCell ref="B69:M69"/>
    <mergeCell ref="B70:M70"/>
    <mergeCell ref="B71:M71"/>
    <mergeCell ref="B66:M66"/>
    <mergeCell ref="B68:M68"/>
    <mergeCell ref="B67:J67"/>
    <mergeCell ref="B55:M55"/>
    <mergeCell ref="B40:J40"/>
    <mergeCell ref="B10:J10"/>
    <mergeCell ref="A1:P1"/>
    <mergeCell ref="A2:P2"/>
    <mergeCell ref="A3:P3"/>
    <mergeCell ref="A4:P4"/>
    <mergeCell ref="A5:R5"/>
    <mergeCell ref="B22:M22"/>
    <mergeCell ref="B15:M15"/>
    <mergeCell ref="B16:M16"/>
    <mergeCell ref="B13:M13"/>
    <mergeCell ref="B14:M14"/>
    <mergeCell ref="B6:M6"/>
    <mergeCell ref="B7:M7"/>
    <mergeCell ref="B8:M8"/>
    <mergeCell ref="B29:M29"/>
  </mergeCells>
  <pageMargins left="0" right="0" top="0.39370078740157483" bottom="0" header="0" footer="0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84"/>
  <sheetViews>
    <sheetView tabSelected="1" view="pageBreakPreview" zoomScaleSheetLayoutView="100" workbookViewId="0">
      <selection activeCell="AC533" sqref="AC533"/>
    </sheetView>
  </sheetViews>
  <sheetFormatPr defaultColWidth="9.140625" defaultRowHeight="15" x14ac:dyDescent="0.25"/>
  <cols>
    <col min="1" max="1" width="3.28515625" style="15" customWidth="1"/>
    <col min="2" max="2" width="3.42578125" style="15" customWidth="1"/>
    <col min="3" max="3" width="13.42578125" style="65" customWidth="1"/>
    <col min="4" max="4" width="4.5703125" style="15" customWidth="1"/>
    <col min="5" max="12" width="9.140625" style="18"/>
    <col min="13" max="13" width="4.140625" style="18" customWidth="1"/>
    <col min="14" max="14" width="9.140625" style="18" hidden="1" customWidth="1"/>
    <col min="15" max="15" width="8.85546875" style="18" hidden="1" customWidth="1"/>
    <col min="16" max="16" width="7.28515625" style="18" hidden="1" customWidth="1"/>
    <col min="17" max="17" width="2.140625" style="18" hidden="1" customWidth="1"/>
    <col min="18" max="19" width="9.140625" style="18" hidden="1" customWidth="1"/>
    <col min="20" max="20" width="12.140625" style="18" customWidth="1"/>
    <col min="21" max="21" width="15.42578125" style="121" hidden="1" customWidth="1"/>
    <col min="22" max="22" width="18.85546875" style="122" customWidth="1"/>
    <col min="23" max="23" width="18.28515625" style="122" customWidth="1"/>
    <col min="24" max="24" width="11.5703125" style="193" customWidth="1"/>
    <col min="25" max="25" width="15.7109375" style="73" customWidth="1"/>
    <col min="26" max="26" width="12.5703125" style="122" customWidth="1"/>
    <col min="27" max="27" width="18.7109375" style="16" customWidth="1"/>
    <col min="28" max="28" width="9.140625" style="16"/>
    <col min="29" max="29" width="12.42578125" style="16" bestFit="1" customWidth="1"/>
    <col min="30" max="31" width="11.42578125" style="16" bestFit="1" customWidth="1"/>
    <col min="32" max="16384" width="9.140625" style="16"/>
  </cols>
  <sheetData>
    <row r="1" spans="1:27" s="29" customFormat="1" x14ac:dyDescent="0.25">
      <c r="A1" s="41"/>
      <c r="B1" s="41"/>
      <c r="C1" s="60"/>
      <c r="D1" s="41"/>
      <c r="E1" s="160" t="s">
        <v>139</v>
      </c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42"/>
    </row>
    <row r="2" spans="1:27" s="29" customFormat="1" ht="15" customHeight="1" x14ac:dyDescent="0.25">
      <c r="A2" s="161" t="s">
        <v>140</v>
      </c>
      <c r="B2" s="161"/>
      <c r="C2" s="161"/>
      <c r="D2" s="161"/>
      <c r="E2" s="162" t="s">
        <v>0</v>
      </c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3" t="s">
        <v>632</v>
      </c>
      <c r="V2" s="162" t="s">
        <v>727</v>
      </c>
      <c r="W2" s="162" t="s">
        <v>726</v>
      </c>
      <c r="X2" s="177" t="s">
        <v>316</v>
      </c>
      <c r="Y2" s="164" t="s">
        <v>725</v>
      </c>
      <c r="Z2" s="162" t="s">
        <v>317</v>
      </c>
      <c r="AA2" s="42"/>
    </row>
    <row r="3" spans="1:27" s="29" customFormat="1" x14ac:dyDescent="0.25">
      <c r="A3" s="161"/>
      <c r="B3" s="161"/>
      <c r="C3" s="161"/>
      <c r="D3" s="161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3"/>
      <c r="V3" s="162"/>
      <c r="W3" s="162"/>
      <c r="X3" s="177"/>
      <c r="Y3" s="164"/>
      <c r="Z3" s="162"/>
      <c r="AA3" s="42"/>
    </row>
    <row r="4" spans="1:27" s="29" customFormat="1" ht="4.5" customHeight="1" x14ac:dyDescent="0.25">
      <c r="A4" s="161"/>
      <c r="B4" s="161"/>
      <c r="C4" s="161"/>
      <c r="D4" s="161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3"/>
      <c r="V4" s="162"/>
      <c r="W4" s="162"/>
      <c r="X4" s="177"/>
      <c r="Y4" s="164"/>
      <c r="Z4" s="162"/>
      <c r="AA4" s="42"/>
    </row>
    <row r="5" spans="1:27" s="29" customFormat="1" ht="6.75" hidden="1" customHeight="1" x14ac:dyDescent="0.25">
      <c r="A5" s="161"/>
      <c r="B5" s="161"/>
      <c r="C5" s="161"/>
      <c r="D5" s="161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3"/>
      <c r="V5" s="162"/>
      <c r="W5" s="162"/>
      <c r="X5" s="177"/>
      <c r="Y5" s="164"/>
      <c r="Z5" s="162"/>
      <c r="AA5" s="42"/>
    </row>
    <row r="6" spans="1:27" s="29" customFormat="1" ht="19.5" customHeight="1" x14ac:dyDescent="0.25">
      <c r="A6" s="41" t="s">
        <v>141</v>
      </c>
      <c r="B6" s="41" t="s">
        <v>142</v>
      </c>
      <c r="C6" s="60" t="s">
        <v>143</v>
      </c>
      <c r="D6" s="41" t="s">
        <v>144</v>
      </c>
      <c r="E6" s="155" t="s">
        <v>1</v>
      </c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08">
        <f>U7+U12+U35+U39+U29</f>
        <v>37698373.759999998</v>
      </c>
      <c r="V6" s="77">
        <f t="shared" ref="V6:W6" si="0">V7+V12+V35+V39+V29</f>
        <v>45064945.759999998</v>
      </c>
      <c r="W6" s="77">
        <f t="shared" si="0"/>
        <v>35341452.270000003</v>
      </c>
      <c r="X6" s="178">
        <f>W6/V6*100</f>
        <v>78.423376915210568</v>
      </c>
      <c r="Y6" s="43">
        <f>Y7+Y12+Y35+Y39+Y29</f>
        <v>22481577.43</v>
      </c>
      <c r="Z6" s="196">
        <f>W6/Y6*100</f>
        <v>157.20183505824397</v>
      </c>
      <c r="AA6" s="42"/>
    </row>
    <row r="7" spans="1:27" s="29" customFormat="1" ht="25.5" customHeight="1" x14ac:dyDescent="0.25">
      <c r="A7" s="41" t="s">
        <v>141</v>
      </c>
      <c r="B7" s="41" t="s">
        <v>145</v>
      </c>
      <c r="C7" s="60" t="s">
        <v>143</v>
      </c>
      <c r="D7" s="41" t="s">
        <v>144</v>
      </c>
      <c r="E7" s="132" t="s">
        <v>2</v>
      </c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09">
        <f>U8</f>
        <v>394608</v>
      </c>
      <c r="V7" s="78">
        <f>V8</f>
        <v>394608</v>
      </c>
      <c r="W7" s="78">
        <f t="shared" ref="W7:Y7" si="1">W8</f>
        <v>374715.15</v>
      </c>
      <c r="X7" s="178">
        <f t="shared" ref="X7:X70" si="2">W7/V7*100</f>
        <v>94.958832562948544</v>
      </c>
      <c r="Y7" s="45">
        <f t="shared" si="1"/>
        <v>295041.73</v>
      </c>
      <c r="Z7" s="196">
        <f t="shared" ref="Z7:Z70" si="3">W7/Y7*100</f>
        <v>127.00411904444842</v>
      </c>
      <c r="AA7" s="42"/>
    </row>
    <row r="8" spans="1:27" s="29" customFormat="1" ht="16.5" customHeight="1" x14ac:dyDescent="0.25">
      <c r="A8" s="41" t="s">
        <v>141</v>
      </c>
      <c r="B8" s="41" t="s">
        <v>145</v>
      </c>
      <c r="C8" s="60" t="s">
        <v>146</v>
      </c>
      <c r="D8" s="41" t="s">
        <v>144</v>
      </c>
      <c r="E8" s="131" t="s">
        <v>589</v>
      </c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09">
        <f>U9</f>
        <v>394608</v>
      </c>
      <c r="V8" s="78">
        <f t="shared" ref="V8:Y8" si="4">V9</f>
        <v>394608</v>
      </c>
      <c r="W8" s="78">
        <f t="shared" si="4"/>
        <v>374715.15</v>
      </c>
      <c r="X8" s="178">
        <f t="shared" si="2"/>
        <v>94.958832562948544</v>
      </c>
      <c r="Y8" s="45">
        <f t="shared" si="4"/>
        <v>295041.73</v>
      </c>
      <c r="Z8" s="196">
        <f t="shared" si="3"/>
        <v>127.00411904444842</v>
      </c>
      <c r="AA8" s="42"/>
    </row>
    <row r="9" spans="1:27" s="29" customFormat="1" ht="16.5" customHeight="1" x14ac:dyDescent="0.25">
      <c r="A9" s="41" t="s">
        <v>141</v>
      </c>
      <c r="B9" s="41" t="s">
        <v>145</v>
      </c>
      <c r="C9" s="60" t="s">
        <v>147</v>
      </c>
      <c r="D9" s="41" t="s">
        <v>144</v>
      </c>
      <c r="E9" s="132" t="s">
        <v>3</v>
      </c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09">
        <f>U10+U11</f>
        <v>394608</v>
      </c>
      <c r="V9" s="78">
        <f>V10+V11</f>
        <v>394608</v>
      </c>
      <c r="W9" s="78">
        <f>W10+W11</f>
        <v>374715.15</v>
      </c>
      <c r="X9" s="178">
        <f t="shared" si="2"/>
        <v>94.958832562948544</v>
      </c>
      <c r="Y9" s="45">
        <f t="shared" ref="Y9" si="5">Y10+Y11</f>
        <v>295041.73</v>
      </c>
      <c r="Z9" s="196">
        <f t="shared" si="3"/>
        <v>127.00411904444842</v>
      </c>
      <c r="AA9" s="42"/>
    </row>
    <row r="10" spans="1:27" s="29" customFormat="1" ht="16.5" customHeight="1" x14ac:dyDescent="0.25">
      <c r="A10" s="41" t="s">
        <v>141</v>
      </c>
      <c r="B10" s="41" t="s">
        <v>145</v>
      </c>
      <c r="C10" s="60" t="s">
        <v>147</v>
      </c>
      <c r="D10" s="41" t="s">
        <v>148</v>
      </c>
      <c r="E10" s="132" t="s">
        <v>4</v>
      </c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10">
        <v>305333</v>
      </c>
      <c r="V10" s="75">
        <v>305333</v>
      </c>
      <c r="W10" s="75">
        <v>288727.45</v>
      </c>
      <c r="X10" s="178">
        <f t="shared" si="2"/>
        <v>94.561495154470691</v>
      </c>
      <c r="Y10" s="46">
        <v>229994.3</v>
      </c>
      <c r="Z10" s="196">
        <f t="shared" si="3"/>
        <v>125.5367850420641</v>
      </c>
      <c r="AA10" s="42"/>
    </row>
    <row r="11" spans="1:27" s="29" customFormat="1" ht="28.5" customHeight="1" x14ac:dyDescent="0.25">
      <c r="A11" s="41" t="s">
        <v>141</v>
      </c>
      <c r="B11" s="41" t="s">
        <v>145</v>
      </c>
      <c r="C11" s="60" t="s">
        <v>147</v>
      </c>
      <c r="D11" s="41" t="s">
        <v>149</v>
      </c>
      <c r="E11" s="132" t="s">
        <v>5</v>
      </c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10">
        <v>89275</v>
      </c>
      <c r="V11" s="75">
        <v>89275</v>
      </c>
      <c r="W11" s="75">
        <v>85987.7</v>
      </c>
      <c r="X11" s="178">
        <f t="shared" si="2"/>
        <v>96.317782133856056</v>
      </c>
      <c r="Y11" s="46">
        <v>65047.43</v>
      </c>
      <c r="Z11" s="196">
        <f t="shared" si="3"/>
        <v>132.19230951937686</v>
      </c>
      <c r="AA11" s="42"/>
    </row>
    <row r="12" spans="1:27" s="29" customFormat="1" ht="27.75" customHeight="1" x14ac:dyDescent="0.25">
      <c r="A12" s="41" t="s">
        <v>141</v>
      </c>
      <c r="B12" s="41" t="s">
        <v>154</v>
      </c>
      <c r="C12" s="60" t="s">
        <v>143</v>
      </c>
      <c r="D12" s="41" t="s">
        <v>144</v>
      </c>
      <c r="E12" s="132" t="s">
        <v>10</v>
      </c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09">
        <f>U13+U25</f>
        <v>31581367.759999998</v>
      </c>
      <c r="V12" s="78">
        <f t="shared" ref="V12:W12" si="6">V13+V25</f>
        <v>31641297.759999998</v>
      </c>
      <c r="W12" s="78">
        <f t="shared" si="6"/>
        <v>30256314.300000004</v>
      </c>
      <c r="X12" s="178">
        <f t="shared" si="2"/>
        <v>95.62286139302779</v>
      </c>
      <c r="Y12" s="45">
        <f>Y13+Y25</f>
        <v>20167812.890000001</v>
      </c>
      <c r="Z12" s="196">
        <f t="shared" si="3"/>
        <v>150.02278365544674</v>
      </c>
      <c r="AA12" s="42"/>
    </row>
    <row r="13" spans="1:27" s="29" customFormat="1" ht="16.5" customHeight="1" x14ac:dyDescent="0.25">
      <c r="A13" s="41" t="s">
        <v>141</v>
      </c>
      <c r="B13" s="41" t="s">
        <v>154</v>
      </c>
      <c r="C13" s="60" t="s">
        <v>155</v>
      </c>
      <c r="D13" s="41" t="s">
        <v>144</v>
      </c>
      <c r="E13" s="131" t="s">
        <v>590</v>
      </c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09">
        <f>U14+U17</f>
        <v>30057730.759999998</v>
      </c>
      <c r="V13" s="78">
        <f t="shared" ref="V13" si="7">V14+V17</f>
        <v>30117660.759999998</v>
      </c>
      <c r="W13" s="78">
        <f>W14+W17</f>
        <v>28732682.890000004</v>
      </c>
      <c r="X13" s="178">
        <f t="shared" si="2"/>
        <v>95.401442757999931</v>
      </c>
      <c r="Y13" s="45">
        <f>Y14+Y17</f>
        <v>20167812.890000001</v>
      </c>
      <c r="Z13" s="196">
        <f t="shared" si="3"/>
        <v>142.4680159753307</v>
      </c>
      <c r="AA13" s="42"/>
    </row>
    <row r="14" spans="1:27" s="29" customFormat="1" ht="16.5" customHeight="1" x14ac:dyDescent="0.25">
      <c r="A14" s="41" t="s">
        <v>141</v>
      </c>
      <c r="B14" s="41" t="s">
        <v>154</v>
      </c>
      <c r="C14" s="60" t="s">
        <v>156</v>
      </c>
      <c r="D14" s="41" t="s">
        <v>144</v>
      </c>
      <c r="E14" s="132" t="s">
        <v>11</v>
      </c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09">
        <f>U15+U16</f>
        <v>22702599</v>
      </c>
      <c r="V14" s="78">
        <f t="shared" ref="V14" si="8">V15+V16</f>
        <v>23387699</v>
      </c>
      <c r="W14" s="78">
        <f>W15+W16</f>
        <v>23316898.840000004</v>
      </c>
      <c r="X14" s="178">
        <f t="shared" si="2"/>
        <v>99.697276076624746</v>
      </c>
      <c r="Y14" s="45">
        <f>Y15+Y16</f>
        <v>17102645.18</v>
      </c>
      <c r="Z14" s="196">
        <f t="shared" si="3"/>
        <v>136.33504405077065</v>
      </c>
      <c r="AA14" s="42"/>
    </row>
    <row r="15" spans="1:27" s="29" customFormat="1" ht="16.5" customHeight="1" x14ac:dyDescent="0.25">
      <c r="A15" s="41" t="s">
        <v>141</v>
      </c>
      <c r="B15" s="41" t="s">
        <v>154</v>
      </c>
      <c r="C15" s="60" t="s">
        <v>156</v>
      </c>
      <c r="D15" s="41" t="s">
        <v>148</v>
      </c>
      <c r="E15" s="132" t="s">
        <v>4</v>
      </c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10">
        <v>17484460</v>
      </c>
      <c r="V15" s="75">
        <v>18010460</v>
      </c>
      <c r="W15" s="75">
        <v>17977660.100000001</v>
      </c>
      <c r="X15" s="178">
        <f t="shared" si="2"/>
        <v>99.817884162869802</v>
      </c>
      <c r="Y15" s="46">
        <v>13188617.41</v>
      </c>
      <c r="Z15" s="196">
        <f t="shared" si="3"/>
        <v>136.31193885697834</v>
      </c>
      <c r="AA15" s="42"/>
    </row>
    <row r="16" spans="1:27" s="29" customFormat="1" ht="16.5" customHeight="1" x14ac:dyDescent="0.25">
      <c r="A16" s="41" t="s">
        <v>141</v>
      </c>
      <c r="B16" s="41" t="s">
        <v>154</v>
      </c>
      <c r="C16" s="60" t="s">
        <v>156</v>
      </c>
      <c r="D16" s="41" t="s">
        <v>149</v>
      </c>
      <c r="E16" s="165" t="s">
        <v>5</v>
      </c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10">
        <v>5218139</v>
      </c>
      <c r="V16" s="75">
        <v>5377239</v>
      </c>
      <c r="W16" s="75">
        <v>5339238.74</v>
      </c>
      <c r="X16" s="178">
        <f t="shared" si="2"/>
        <v>99.29331279491204</v>
      </c>
      <c r="Y16" s="46">
        <v>3914027.77</v>
      </c>
      <c r="Z16" s="196">
        <f t="shared" si="3"/>
        <v>136.41289877715917</v>
      </c>
      <c r="AA16" s="42"/>
    </row>
    <row r="17" spans="1:27" s="29" customFormat="1" ht="16.5" customHeight="1" x14ac:dyDescent="0.25">
      <c r="A17" s="41" t="s">
        <v>141</v>
      </c>
      <c r="B17" s="41" t="s">
        <v>154</v>
      </c>
      <c r="C17" s="60" t="s">
        <v>157</v>
      </c>
      <c r="D17" s="41" t="s">
        <v>144</v>
      </c>
      <c r="E17" s="132" t="s">
        <v>6</v>
      </c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09">
        <f>SUM(U18:U24)</f>
        <v>7355131.7599999998</v>
      </c>
      <c r="V17" s="179">
        <f>SUM(V18:V24)</f>
        <v>6729961.7599999998</v>
      </c>
      <c r="W17" s="179">
        <f>SUM(W18:W24)</f>
        <v>5415784.0499999998</v>
      </c>
      <c r="X17" s="178">
        <f t="shared" si="2"/>
        <v>80.472731393350443</v>
      </c>
      <c r="Y17" s="45">
        <f>SUM(Y18:Y24)</f>
        <v>3065167.71</v>
      </c>
      <c r="Z17" s="196">
        <f t="shared" si="3"/>
        <v>176.68801717867501</v>
      </c>
      <c r="AA17" s="42"/>
    </row>
    <row r="18" spans="1:27" s="29" customFormat="1" ht="26.25" customHeight="1" x14ac:dyDescent="0.25">
      <c r="A18" s="41" t="s">
        <v>141</v>
      </c>
      <c r="B18" s="41" t="s">
        <v>154</v>
      </c>
      <c r="C18" s="60" t="s">
        <v>157</v>
      </c>
      <c r="D18" s="41" t="s">
        <v>158</v>
      </c>
      <c r="E18" s="132" t="s">
        <v>12</v>
      </c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12">
        <v>5261</v>
      </c>
      <c r="V18" s="180">
        <v>5261</v>
      </c>
      <c r="W18" s="180">
        <v>5261</v>
      </c>
      <c r="X18" s="178">
        <f t="shared" si="2"/>
        <v>100</v>
      </c>
      <c r="Y18" s="38"/>
      <c r="Z18" s="196"/>
      <c r="AA18" s="42"/>
    </row>
    <row r="19" spans="1:27" s="29" customFormat="1" ht="16.5" hidden="1" customHeight="1" x14ac:dyDescent="0.25">
      <c r="A19" s="41" t="s">
        <v>141</v>
      </c>
      <c r="B19" s="41" t="s">
        <v>154</v>
      </c>
      <c r="C19" s="60" t="s">
        <v>157</v>
      </c>
      <c r="D19" s="41" t="s">
        <v>320</v>
      </c>
      <c r="E19" s="132" t="s">
        <v>321</v>
      </c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10"/>
      <c r="V19" s="180"/>
      <c r="W19" s="180"/>
      <c r="X19" s="178" t="e">
        <f t="shared" si="2"/>
        <v>#DIV/0!</v>
      </c>
      <c r="Y19" s="38"/>
      <c r="Z19" s="196" t="e">
        <f t="shared" si="3"/>
        <v>#DIV/0!</v>
      </c>
      <c r="AA19" s="42"/>
    </row>
    <row r="20" spans="1:27" s="29" customFormat="1" ht="16.5" customHeight="1" x14ac:dyDescent="0.25">
      <c r="A20" s="41" t="s">
        <v>141</v>
      </c>
      <c r="B20" s="41" t="s">
        <v>154</v>
      </c>
      <c r="C20" s="60" t="s">
        <v>157</v>
      </c>
      <c r="D20" s="41" t="s">
        <v>159</v>
      </c>
      <c r="E20" s="132" t="s">
        <v>681</v>
      </c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10">
        <v>6925060.7599999998</v>
      </c>
      <c r="V20" s="180">
        <v>6299890.7599999998</v>
      </c>
      <c r="W20" s="180">
        <v>5068146.09</v>
      </c>
      <c r="X20" s="178">
        <f t="shared" si="2"/>
        <v>80.448158278858799</v>
      </c>
      <c r="Y20" s="38">
        <v>2721355.93</v>
      </c>
      <c r="Z20" s="196">
        <f t="shared" si="3"/>
        <v>186.23606100654388</v>
      </c>
      <c r="AA20" s="42"/>
    </row>
    <row r="21" spans="1:27" s="29" customFormat="1" ht="16.5" customHeight="1" x14ac:dyDescent="0.25">
      <c r="A21" s="41" t="s">
        <v>141</v>
      </c>
      <c r="B21" s="41" t="s">
        <v>154</v>
      </c>
      <c r="C21" s="60" t="s">
        <v>157</v>
      </c>
      <c r="D21" s="41" t="s">
        <v>604</v>
      </c>
      <c r="E21" s="132" t="s">
        <v>605</v>
      </c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10">
        <v>354060</v>
      </c>
      <c r="V21" s="180">
        <v>354060</v>
      </c>
      <c r="W21" s="180">
        <v>292203.64</v>
      </c>
      <c r="X21" s="178">
        <f t="shared" si="2"/>
        <v>82.529413093825909</v>
      </c>
      <c r="Y21" s="38">
        <v>285461.78000000003</v>
      </c>
      <c r="Z21" s="196">
        <f t="shared" si="3"/>
        <v>102.36173823339854</v>
      </c>
      <c r="AA21" s="42"/>
    </row>
    <row r="22" spans="1:27" s="29" customFormat="1" ht="16.5" customHeight="1" x14ac:dyDescent="0.25">
      <c r="A22" s="41" t="s">
        <v>141</v>
      </c>
      <c r="B22" s="41" t="s">
        <v>154</v>
      </c>
      <c r="C22" s="60" t="s">
        <v>157</v>
      </c>
      <c r="D22" s="41" t="s">
        <v>151</v>
      </c>
      <c r="E22" s="132" t="s">
        <v>7</v>
      </c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10">
        <v>20000</v>
      </c>
      <c r="V22" s="180">
        <v>20000</v>
      </c>
      <c r="W22" s="180">
        <v>17040</v>
      </c>
      <c r="X22" s="178">
        <f t="shared" si="2"/>
        <v>85.2</v>
      </c>
      <c r="Y22" s="38">
        <v>16350</v>
      </c>
      <c r="Z22" s="196">
        <f t="shared" si="3"/>
        <v>104.22018348623854</v>
      </c>
      <c r="AA22" s="42"/>
    </row>
    <row r="23" spans="1:27" s="29" customFormat="1" ht="16.5" customHeight="1" x14ac:dyDescent="0.25">
      <c r="A23" s="70" t="s">
        <v>141</v>
      </c>
      <c r="B23" s="70" t="s">
        <v>154</v>
      </c>
      <c r="C23" s="60" t="s">
        <v>157</v>
      </c>
      <c r="D23" s="70" t="s">
        <v>152</v>
      </c>
      <c r="E23" s="140" t="s">
        <v>8</v>
      </c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2"/>
      <c r="U23" s="110">
        <v>12550</v>
      </c>
      <c r="V23" s="180">
        <v>12550</v>
      </c>
      <c r="W23" s="180">
        <v>5374</v>
      </c>
      <c r="X23" s="178">
        <f t="shared" si="2"/>
        <v>42.820717131474098</v>
      </c>
      <c r="Y23" s="38"/>
      <c r="Z23" s="196"/>
      <c r="AA23" s="42"/>
    </row>
    <row r="24" spans="1:27" s="29" customFormat="1" ht="16.5" customHeight="1" x14ac:dyDescent="0.25">
      <c r="A24" s="41" t="s">
        <v>141</v>
      </c>
      <c r="B24" s="41" t="s">
        <v>154</v>
      </c>
      <c r="C24" s="60" t="s">
        <v>157</v>
      </c>
      <c r="D24" s="41" t="s">
        <v>153</v>
      </c>
      <c r="E24" s="132" t="s">
        <v>9</v>
      </c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10">
        <v>38200</v>
      </c>
      <c r="V24" s="180">
        <v>38200</v>
      </c>
      <c r="W24" s="180">
        <v>27759.32</v>
      </c>
      <c r="X24" s="178">
        <f t="shared" si="2"/>
        <v>72.668376963350795</v>
      </c>
      <c r="Y24" s="38">
        <v>42000</v>
      </c>
      <c r="Z24" s="196">
        <f t="shared" si="3"/>
        <v>66.093619047619043</v>
      </c>
      <c r="AA24" s="42"/>
    </row>
    <row r="25" spans="1:27" s="29" customFormat="1" ht="16.5" customHeight="1" x14ac:dyDescent="0.25">
      <c r="A25" s="70" t="s">
        <v>141</v>
      </c>
      <c r="B25" s="70" t="s">
        <v>154</v>
      </c>
      <c r="C25" s="60" t="s">
        <v>176</v>
      </c>
      <c r="D25" s="70" t="s">
        <v>144</v>
      </c>
      <c r="E25" s="140" t="s">
        <v>25</v>
      </c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2"/>
      <c r="U25" s="109">
        <f>U26</f>
        <v>1523637</v>
      </c>
      <c r="V25" s="78">
        <f t="shared" ref="V25:W25" si="9">V26</f>
        <v>1523637</v>
      </c>
      <c r="W25" s="78">
        <f t="shared" si="9"/>
        <v>1523631.4100000001</v>
      </c>
      <c r="X25" s="178">
        <f t="shared" si="2"/>
        <v>99.999633114711713</v>
      </c>
      <c r="Y25" s="45">
        <f>Y26</f>
        <v>0</v>
      </c>
      <c r="Z25" s="196"/>
      <c r="AA25" s="42"/>
    </row>
    <row r="26" spans="1:27" s="29" customFormat="1" ht="16.5" customHeight="1" x14ac:dyDescent="0.25">
      <c r="A26" s="70" t="s">
        <v>141</v>
      </c>
      <c r="B26" s="70" t="s">
        <v>154</v>
      </c>
      <c r="C26" s="60" t="s">
        <v>177</v>
      </c>
      <c r="D26" s="70" t="s">
        <v>144</v>
      </c>
      <c r="E26" s="140" t="s">
        <v>703</v>
      </c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2"/>
      <c r="U26" s="109">
        <f>U27+U28</f>
        <v>1523637</v>
      </c>
      <c r="V26" s="78">
        <f t="shared" ref="V26:W26" si="10">V27+V28</f>
        <v>1523637</v>
      </c>
      <c r="W26" s="78">
        <f t="shared" si="10"/>
        <v>1523631.4100000001</v>
      </c>
      <c r="X26" s="178">
        <f t="shared" si="2"/>
        <v>99.999633114711713</v>
      </c>
      <c r="Y26" s="45">
        <f>Y27+Y28</f>
        <v>0</v>
      </c>
      <c r="Z26" s="196"/>
      <c r="AA26" s="42"/>
    </row>
    <row r="27" spans="1:27" s="29" customFormat="1" ht="16.5" customHeight="1" x14ac:dyDescent="0.25">
      <c r="A27" s="70" t="s">
        <v>141</v>
      </c>
      <c r="B27" s="70" t="s">
        <v>154</v>
      </c>
      <c r="C27" s="60" t="s">
        <v>177</v>
      </c>
      <c r="D27" s="70" t="s">
        <v>159</v>
      </c>
      <c r="E27" s="140" t="s">
        <v>600</v>
      </c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2"/>
      <c r="U27" s="110">
        <v>372523</v>
      </c>
      <c r="V27" s="180">
        <v>372523</v>
      </c>
      <c r="W27" s="180">
        <v>372522.8</v>
      </c>
      <c r="X27" s="178">
        <f t="shared" si="2"/>
        <v>99.999946312039782</v>
      </c>
      <c r="Y27" s="38"/>
      <c r="Z27" s="196"/>
      <c r="AA27" s="42"/>
    </row>
    <row r="28" spans="1:27" s="29" customFormat="1" ht="30" customHeight="1" x14ac:dyDescent="0.25">
      <c r="A28" s="70" t="s">
        <v>141</v>
      </c>
      <c r="B28" s="70" t="s">
        <v>154</v>
      </c>
      <c r="C28" s="60" t="s">
        <v>177</v>
      </c>
      <c r="D28" s="70" t="s">
        <v>178</v>
      </c>
      <c r="E28" s="140" t="s">
        <v>546</v>
      </c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2"/>
      <c r="U28" s="110">
        <v>1151114</v>
      </c>
      <c r="V28" s="180">
        <v>1151114</v>
      </c>
      <c r="W28" s="180">
        <v>1151108.6100000001</v>
      </c>
      <c r="X28" s="178">
        <f t="shared" si="2"/>
        <v>99.999531757931891</v>
      </c>
      <c r="Y28" s="38"/>
      <c r="Z28" s="196"/>
      <c r="AA28" s="42"/>
    </row>
    <row r="29" spans="1:27" s="29" customFormat="1" ht="16.5" customHeight="1" x14ac:dyDescent="0.25">
      <c r="A29" s="70" t="s">
        <v>141</v>
      </c>
      <c r="B29" s="70" t="s">
        <v>284</v>
      </c>
      <c r="C29" s="60" t="s">
        <v>143</v>
      </c>
      <c r="D29" s="70" t="s">
        <v>144</v>
      </c>
      <c r="E29" s="126" t="s">
        <v>634</v>
      </c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8"/>
      <c r="U29" s="109">
        <f>U30</f>
        <v>1556850</v>
      </c>
      <c r="V29" s="78">
        <f t="shared" ref="V29:W30" si="11">V30</f>
        <v>1556850</v>
      </c>
      <c r="W29" s="78">
        <f t="shared" si="11"/>
        <v>1556842.72</v>
      </c>
      <c r="X29" s="178">
        <f t="shared" si="2"/>
        <v>99.999532389119054</v>
      </c>
      <c r="Y29" s="45">
        <f>Y30</f>
        <v>0</v>
      </c>
      <c r="Z29" s="196"/>
      <c r="AA29" s="42"/>
    </row>
    <row r="30" spans="1:27" s="29" customFormat="1" ht="16.5" customHeight="1" x14ac:dyDescent="0.25">
      <c r="A30" s="70" t="s">
        <v>141</v>
      </c>
      <c r="B30" s="70" t="s">
        <v>284</v>
      </c>
      <c r="C30" s="60" t="s">
        <v>176</v>
      </c>
      <c r="D30" s="70" t="s">
        <v>144</v>
      </c>
      <c r="E30" s="140" t="s">
        <v>25</v>
      </c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2"/>
      <c r="U30" s="109">
        <f>U31</f>
        <v>1556850</v>
      </c>
      <c r="V30" s="78">
        <f t="shared" si="11"/>
        <v>1556850</v>
      </c>
      <c r="W30" s="78">
        <f t="shared" si="11"/>
        <v>1556842.72</v>
      </c>
      <c r="X30" s="178">
        <f t="shared" si="2"/>
        <v>99.999532389119054</v>
      </c>
      <c r="Y30" s="45">
        <f>Y31</f>
        <v>0</v>
      </c>
      <c r="Z30" s="196"/>
      <c r="AA30" s="42"/>
    </row>
    <row r="31" spans="1:27" s="29" customFormat="1" ht="16.5" customHeight="1" x14ac:dyDescent="0.25">
      <c r="A31" s="70" t="s">
        <v>141</v>
      </c>
      <c r="B31" s="70" t="s">
        <v>284</v>
      </c>
      <c r="C31" s="60" t="s">
        <v>633</v>
      </c>
      <c r="D31" s="70" t="s">
        <v>144</v>
      </c>
      <c r="E31" s="140" t="s">
        <v>635</v>
      </c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2"/>
      <c r="U31" s="109">
        <f>U32+U33+U34</f>
        <v>1556850</v>
      </c>
      <c r="V31" s="78">
        <f t="shared" ref="V31:W31" si="12">V32+V33+V34</f>
        <v>1556850</v>
      </c>
      <c r="W31" s="78">
        <f t="shared" si="12"/>
        <v>1556842.72</v>
      </c>
      <c r="X31" s="178">
        <f t="shared" si="2"/>
        <v>99.999532389119054</v>
      </c>
      <c r="Y31" s="45">
        <f>Y32+Y33+Y34</f>
        <v>0</v>
      </c>
      <c r="Z31" s="196"/>
      <c r="AA31" s="42"/>
    </row>
    <row r="32" spans="1:27" s="29" customFormat="1" ht="21.75" hidden="1" customHeight="1" x14ac:dyDescent="0.25">
      <c r="A32" s="70" t="s">
        <v>141</v>
      </c>
      <c r="B32" s="70" t="s">
        <v>284</v>
      </c>
      <c r="C32" s="60" t="s">
        <v>633</v>
      </c>
      <c r="D32" s="70" t="s">
        <v>436</v>
      </c>
      <c r="E32" s="140" t="s">
        <v>636</v>
      </c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2"/>
      <c r="U32" s="110"/>
      <c r="V32" s="180"/>
      <c r="W32" s="180"/>
      <c r="X32" s="178" t="e">
        <f t="shared" si="2"/>
        <v>#DIV/0!</v>
      </c>
      <c r="Y32" s="38"/>
      <c r="Z32" s="196"/>
      <c r="AA32" s="42"/>
    </row>
    <row r="33" spans="1:27" s="29" customFormat="1" hidden="1" x14ac:dyDescent="0.25">
      <c r="A33" s="70" t="s">
        <v>141</v>
      </c>
      <c r="B33" s="70" t="s">
        <v>284</v>
      </c>
      <c r="C33" s="60" t="s">
        <v>633</v>
      </c>
      <c r="D33" s="70" t="s">
        <v>159</v>
      </c>
      <c r="E33" s="140" t="s">
        <v>600</v>
      </c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2"/>
      <c r="U33" s="110"/>
      <c r="V33" s="180"/>
      <c r="W33" s="180"/>
      <c r="X33" s="178" t="e">
        <f t="shared" si="2"/>
        <v>#DIV/0!</v>
      </c>
      <c r="Y33" s="38"/>
      <c r="Z33" s="196"/>
      <c r="AA33" s="42"/>
    </row>
    <row r="34" spans="1:27" s="29" customFormat="1" x14ac:dyDescent="0.25">
      <c r="A34" s="70" t="s">
        <v>141</v>
      </c>
      <c r="B34" s="70" t="s">
        <v>284</v>
      </c>
      <c r="C34" s="60" t="s">
        <v>633</v>
      </c>
      <c r="D34" s="70" t="s">
        <v>704</v>
      </c>
      <c r="E34" s="140" t="s">
        <v>705</v>
      </c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2"/>
      <c r="U34" s="110">
        <v>1556850</v>
      </c>
      <c r="V34" s="180">
        <v>1556850</v>
      </c>
      <c r="W34" s="180">
        <v>1556842.72</v>
      </c>
      <c r="X34" s="178">
        <f t="shared" si="2"/>
        <v>99.999532389119054</v>
      </c>
      <c r="Y34" s="38"/>
      <c r="Z34" s="196"/>
      <c r="AA34" s="42"/>
    </row>
    <row r="35" spans="1:27" s="29" customFormat="1" ht="15.75" customHeight="1" x14ac:dyDescent="0.25">
      <c r="A35" s="41" t="s">
        <v>141</v>
      </c>
      <c r="B35" s="41" t="s">
        <v>160</v>
      </c>
      <c r="C35" s="60" t="s">
        <v>143</v>
      </c>
      <c r="D35" s="41" t="s">
        <v>144</v>
      </c>
      <c r="E35" s="132" t="s">
        <v>14</v>
      </c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09">
        <f>U36</f>
        <v>479850</v>
      </c>
      <c r="V35" s="179">
        <f t="shared" ref="V35:Y37" si="13">V36</f>
        <v>2086492</v>
      </c>
      <c r="W35" s="179">
        <f t="shared" si="13"/>
        <v>0</v>
      </c>
      <c r="X35" s="178">
        <f t="shared" si="2"/>
        <v>0</v>
      </c>
      <c r="Y35" s="45">
        <f t="shared" si="13"/>
        <v>0</v>
      </c>
      <c r="Z35" s="196"/>
      <c r="AA35" s="42"/>
    </row>
    <row r="36" spans="1:27" s="29" customFormat="1" ht="16.5" customHeight="1" x14ac:dyDescent="0.25">
      <c r="A36" s="41" t="s">
        <v>141</v>
      </c>
      <c r="B36" s="41" t="s">
        <v>160</v>
      </c>
      <c r="C36" s="60" t="s">
        <v>161</v>
      </c>
      <c r="D36" s="41" t="s">
        <v>144</v>
      </c>
      <c r="E36" s="131" t="s">
        <v>15</v>
      </c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09">
        <f>U37</f>
        <v>479850</v>
      </c>
      <c r="V36" s="179">
        <f t="shared" si="13"/>
        <v>2086492</v>
      </c>
      <c r="W36" s="179">
        <f t="shared" si="13"/>
        <v>0</v>
      </c>
      <c r="X36" s="178">
        <f t="shared" si="2"/>
        <v>0</v>
      </c>
      <c r="Y36" s="45">
        <f t="shared" si="13"/>
        <v>0</v>
      </c>
      <c r="Z36" s="196"/>
      <c r="AA36" s="42"/>
    </row>
    <row r="37" spans="1:27" s="29" customFormat="1" ht="16.5" customHeight="1" x14ac:dyDescent="0.25">
      <c r="A37" s="41" t="s">
        <v>141</v>
      </c>
      <c r="B37" s="41" t="s">
        <v>160</v>
      </c>
      <c r="C37" s="60" t="s">
        <v>162</v>
      </c>
      <c r="D37" s="41" t="s">
        <v>144</v>
      </c>
      <c r="E37" s="132" t="s">
        <v>591</v>
      </c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09">
        <f>U38</f>
        <v>479850</v>
      </c>
      <c r="V37" s="179">
        <f t="shared" si="13"/>
        <v>2086492</v>
      </c>
      <c r="W37" s="179">
        <f t="shared" si="13"/>
        <v>0</v>
      </c>
      <c r="X37" s="178">
        <f t="shared" si="2"/>
        <v>0</v>
      </c>
      <c r="Y37" s="45">
        <f t="shared" si="13"/>
        <v>0</v>
      </c>
      <c r="Z37" s="196"/>
      <c r="AA37" s="42"/>
    </row>
    <row r="38" spans="1:27" s="29" customFormat="1" ht="16.5" customHeight="1" x14ac:dyDescent="0.25">
      <c r="A38" s="41" t="s">
        <v>141</v>
      </c>
      <c r="B38" s="41" t="s">
        <v>160</v>
      </c>
      <c r="C38" s="60" t="s">
        <v>162</v>
      </c>
      <c r="D38" s="41" t="s">
        <v>163</v>
      </c>
      <c r="E38" s="132" t="s">
        <v>16</v>
      </c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10">
        <v>479850</v>
      </c>
      <c r="V38" s="180">
        <v>2086492</v>
      </c>
      <c r="W38" s="180"/>
      <c r="X38" s="178">
        <f t="shared" si="2"/>
        <v>0</v>
      </c>
      <c r="Y38" s="38"/>
      <c r="Z38" s="196"/>
      <c r="AA38" s="42"/>
    </row>
    <row r="39" spans="1:27" s="29" customFormat="1" ht="16.5" customHeight="1" x14ac:dyDescent="0.25">
      <c r="A39" s="41" t="s">
        <v>141</v>
      </c>
      <c r="B39" s="41" t="s">
        <v>165</v>
      </c>
      <c r="C39" s="60" t="s">
        <v>143</v>
      </c>
      <c r="D39" s="41" t="s">
        <v>144</v>
      </c>
      <c r="E39" s="132" t="s">
        <v>17</v>
      </c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09">
        <f>U40+U66</f>
        <v>3685698</v>
      </c>
      <c r="V39" s="78">
        <f>V40+V66</f>
        <v>9385698</v>
      </c>
      <c r="W39" s="78">
        <f>W40+W66</f>
        <v>3153580.1</v>
      </c>
      <c r="X39" s="178">
        <f t="shared" si="2"/>
        <v>33.599846276750014</v>
      </c>
      <c r="Y39" s="45">
        <f>Y40+Y66</f>
        <v>2018722.8099999998</v>
      </c>
      <c r="Z39" s="196">
        <f t="shared" si="3"/>
        <v>156.21659815693073</v>
      </c>
      <c r="AA39" s="42"/>
    </row>
    <row r="40" spans="1:27" s="29" customFormat="1" ht="27" customHeight="1" x14ac:dyDescent="0.25">
      <c r="A40" s="41" t="s">
        <v>141</v>
      </c>
      <c r="B40" s="41" t="s">
        <v>165</v>
      </c>
      <c r="C40" s="60" t="s">
        <v>166</v>
      </c>
      <c r="D40" s="41" t="s">
        <v>144</v>
      </c>
      <c r="E40" s="131" t="s">
        <v>683</v>
      </c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09">
        <f>U41+U53+U57</f>
        <v>3685698</v>
      </c>
      <c r="V40" s="78">
        <f>V41+V53+V57</f>
        <v>9385698</v>
      </c>
      <c r="W40" s="78">
        <f>W41+W53+W57</f>
        <v>3153580.1</v>
      </c>
      <c r="X40" s="178">
        <f t="shared" si="2"/>
        <v>33.599846276750014</v>
      </c>
      <c r="Y40" s="45">
        <f t="shared" ref="Y40" si="14">Y41+Y53+Y57</f>
        <v>2011831.5699999998</v>
      </c>
      <c r="Z40" s="196">
        <f t="shared" si="3"/>
        <v>156.7516956700307</v>
      </c>
      <c r="AA40" s="42"/>
    </row>
    <row r="41" spans="1:27" s="29" customFormat="1" ht="27" customHeight="1" x14ac:dyDescent="0.25">
      <c r="A41" s="41" t="s">
        <v>141</v>
      </c>
      <c r="B41" s="41" t="s">
        <v>165</v>
      </c>
      <c r="C41" s="60" t="s">
        <v>167</v>
      </c>
      <c r="D41" s="41" t="s">
        <v>144</v>
      </c>
      <c r="E41" s="155" t="s">
        <v>443</v>
      </c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08">
        <f>U42+U50</f>
        <v>897212</v>
      </c>
      <c r="V41" s="181">
        <f>V42+V50</f>
        <v>897212</v>
      </c>
      <c r="W41" s="181">
        <f t="shared" ref="W41" si="15">W42+W50</f>
        <v>732716.27</v>
      </c>
      <c r="X41" s="178">
        <f t="shared" si="2"/>
        <v>81.665901704390947</v>
      </c>
      <c r="Y41" s="43">
        <f>Y50+Y45+Y42</f>
        <v>728187.91999999993</v>
      </c>
      <c r="Z41" s="196">
        <f t="shared" si="3"/>
        <v>100.62186557557835</v>
      </c>
      <c r="AA41" s="42"/>
    </row>
    <row r="42" spans="1:27" s="29" customFormat="1" ht="26.25" customHeight="1" x14ac:dyDescent="0.25">
      <c r="A42" s="41" t="s">
        <v>141</v>
      </c>
      <c r="B42" s="41" t="s">
        <v>165</v>
      </c>
      <c r="C42" s="60" t="s">
        <v>420</v>
      </c>
      <c r="D42" s="41" t="s">
        <v>144</v>
      </c>
      <c r="E42" s="132" t="s">
        <v>66</v>
      </c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08">
        <f>U43</f>
        <v>594534</v>
      </c>
      <c r="V42" s="181">
        <f t="shared" ref="V42:V43" si="16">V43</f>
        <v>594534</v>
      </c>
      <c r="W42" s="181">
        <f>W43</f>
        <v>445784.8</v>
      </c>
      <c r="X42" s="178">
        <f t="shared" si="2"/>
        <v>74.980539380422314</v>
      </c>
      <c r="Y42" s="43">
        <f>Y43</f>
        <v>422477</v>
      </c>
      <c r="Z42" s="196">
        <f t="shared" si="3"/>
        <v>105.51693938368243</v>
      </c>
      <c r="AA42" s="42"/>
    </row>
    <row r="43" spans="1:27" s="29" customFormat="1" ht="16.5" customHeight="1" x14ac:dyDescent="0.25">
      <c r="A43" s="41" t="s">
        <v>141</v>
      </c>
      <c r="B43" s="41" t="s">
        <v>165</v>
      </c>
      <c r="C43" s="60" t="s">
        <v>445</v>
      </c>
      <c r="D43" s="41" t="s">
        <v>144</v>
      </c>
      <c r="E43" s="132" t="s">
        <v>89</v>
      </c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08">
        <f>U44</f>
        <v>594534</v>
      </c>
      <c r="V43" s="181">
        <f t="shared" si="16"/>
        <v>594534</v>
      </c>
      <c r="W43" s="181">
        <f>W44</f>
        <v>445784.8</v>
      </c>
      <c r="X43" s="178">
        <f t="shared" si="2"/>
        <v>74.980539380422314</v>
      </c>
      <c r="Y43" s="43">
        <f>Y44</f>
        <v>422477</v>
      </c>
      <c r="Z43" s="196">
        <f t="shared" si="3"/>
        <v>105.51693938368243</v>
      </c>
      <c r="AA43" s="42"/>
    </row>
    <row r="44" spans="1:27" s="29" customFormat="1" ht="17.25" customHeight="1" x14ac:dyDescent="0.25">
      <c r="A44" s="41" t="s">
        <v>141</v>
      </c>
      <c r="B44" s="41" t="s">
        <v>165</v>
      </c>
      <c r="C44" s="60" t="s">
        <v>445</v>
      </c>
      <c r="D44" s="41" t="s">
        <v>159</v>
      </c>
      <c r="E44" s="132" t="s">
        <v>681</v>
      </c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10">
        <v>594534</v>
      </c>
      <c r="V44" s="180">
        <v>594534</v>
      </c>
      <c r="W44" s="180">
        <v>445784.8</v>
      </c>
      <c r="X44" s="178">
        <f t="shared" si="2"/>
        <v>74.980539380422314</v>
      </c>
      <c r="Y44" s="38">
        <v>422477</v>
      </c>
      <c r="Z44" s="196">
        <f t="shared" si="3"/>
        <v>105.51693938368243</v>
      </c>
      <c r="AA44" s="42"/>
    </row>
    <row r="45" spans="1:27" s="29" customFormat="1" ht="30" hidden="1" customHeight="1" x14ac:dyDescent="0.25">
      <c r="A45" s="41" t="s">
        <v>141</v>
      </c>
      <c r="B45" s="41" t="s">
        <v>165</v>
      </c>
      <c r="C45" s="60" t="s">
        <v>392</v>
      </c>
      <c r="D45" s="41" t="s">
        <v>144</v>
      </c>
      <c r="E45" s="132" t="s">
        <v>394</v>
      </c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08"/>
      <c r="V45" s="181"/>
      <c r="W45" s="181"/>
      <c r="X45" s="178" t="e">
        <f t="shared" si="2"/>
        <v>#DIV/0!</v>
      </c>
      <c r="Y45" s="43">
        <f>Y46+Y48</f>
        <v>0</v>
      </c>
      <c r="Z45" s="196" t="e">
        <f t="shared" si="3"/>
        <v>#DIV/0!</v>
      </c>
      <c r="AA45" s="42"/>
    </row>
    <row r="46" spans="1:27" s="29" customFormat="1" ht="15" hidden="1" customHeight="1" x14ac:dyDescent="0.25">
      <c r="A46" s="41" t="s">
        <v>141</v>
      </c>
      <c r="B46" s="41" t="s">
        <v>165</v>
      </c>
      <c r="C46" s="60" t="s">
        <v>393</v>
      </c>
      <c r="D46" s="41" t="s">
        <v>144</v>
      </c>
      <c r="E46" s="132" t="s">
        <v>76</v>
      </c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08"/>
      <c r="V46" s="181"/>
      <c r="W46" s="181"/>
      <c r="X46" s="178" t="e">
        <f t="shared" si="2"/>
        <v>#DIV/0!</v>
      </c>
      <c r="Y46" s="45">
        <f>Y47</f>
        <v>0</v>
      </c>
      <c r="Z46" s="196" t="e">
        <f t="shared" si="3"/>
        <v>#DIV/0!</v>
      </c>
      <c r="AA46" s="42"/>
    </row>
    <row r="47" spans="1:27" s="29" customFormat="1" ht="16.5" hidden="1" customHeight="1" x14ac:dyDescent="0.25">
      <c r="A47" s="41" t="s">
        <v>141</v>
      </c>
      <c r="B47" s="41" t="s">
        <v>165</v>
      </c>
      <c r="C47" s="60" t="s">
        <v>393</v>
      </c>
      <c r="D47" s="41" t="s">
        <v>201</v>
      </c>
      <c r="E47" s="132" t="s">
        <v>46</v>
      </c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08"/>
      <c r="V47" s="181"/>
      <c r="W47" s="181"/>
      <c r="X47" s="178" t="e">
        <f t="shared" si="2"/>
        <v>#DIV/0!</v>
      </c>
      <c r="Y47" s="38"/>
      <c r="Z47" s="196" t="e">
        <f t="shared" si="3"/>
        <v>#DIV/0!</v>
      </c>
      <c r="AA47" s="42"/>
    </row>
    <row r="48" spans="1:27" s="29" customFormat="1" ht="16.5" hidden="1" customHeight="1" x14ac:dyDescent="0.25">
      <c r="A48" s="41" t="s">
        <v>141</v>
      </c>
      <c r="B48" s="41" t="s">
        <v>165</v>
      </c>
      <c r="C48" s="60" t="s">
        <v>421</v>
      </c>
      <c r="D48" s="41" t="s">
        <v>144</v>
      </c>
      <c r="E48" s="132" t="s">
        <v>422</v>
      </c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08"/>
      <c r="V48" s="181"/>
      <c r="W48" s="181"/>
      <c r="X48" s="178" t="e">
        <f t="shared" si="2"/>
        <v>#DIV/0!</v>
      </c>
      <c r="Y48" s="45">
        <f>Y49</f>
        <v>0</v>
      </c>
      <c r="Z48" s="196" t="e">
        <f t="shared" si="3"/>
        <v>#DIV/0!</v>
      </c>
      <c r="AA48" s="42"/>
    </row>
    <row r="49" spans="1:27" s="29" customFormat="1" ht="16.5" hidden="1" customHeight="1" x14ac:dyDescent="0.25">
      <c r="A49" s="41" t="s">
        <v>141</v>
      </c>
      <c r="B49" s="41" t="s">
        <v>165</v>
      </c>
      <c r="C49" s="60" t="s">
        <v>421</v>
      </c>
      <c r="D49" s="41" t="s">
        <v>201</v>
      </c>
      <c r="E49" s="132" t="s">
        <v>46</v>
      </c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08"/>
      <c r="V49" s="181"/>
      <c r="W49" s="181"/>
      <c r="X49" s="178" t="e">
        <f t="shared" si="2"/>
        <v>#DIV/0!</v>
      </c>
      <c r="Y49" s="38"/>
      <c r="Z49" s="196" t="e">
        <f t="shared" si="3"/>
        <v>#DIV/0!</v>
      </c>
      <c r="AA49" s="42"/>
    </row>
    <row r="50" spans="1:27" s="29" customFormat="1" ht="15" customHeight="1" x14ac:dyDescent="0.25">
      <c r="A50" s="41" t="s">
        <v>141</v>
      </c>
      <c r="B50" s="41" t="s">
        <v>165</v>
      </c>
      <c r="C50" s="60" t="s">
        <v>168</v>
      </c>
      <c r="D50" s="41" t="s">
        <v>144</v>
      </c>
      <c r="E50" s="132" t="s">
        <v>19</v>
      </c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09">
        <f>U51</f>
        <v>302678</v>
      </c>
      <c r="V50" s="179">
        <f t="shared" ref="V50:Y51" si="17">V51</f>
        <v>302678</v>
      </c>
      <c r="W50" s="179">
        <f>W51</f>
        <v>286931.46999999997</v>
      </c>
      <c r="X50" s="178">
        <f t="shared" si="2"/>
        <v>94.797596786023419</v>
      </c>
      <c r="Y50" s="45">
        <f t="shared" si="17"/>
        <v>305710.92</v>
      </c>
      <c r="Z50" s="196">
        <f t="shared" si="3"/>
        <v>93.85712162326422</v>
      </c>
      <c r="AA50" s="42"/>
    </row>
    <row r="51" spans="1:27" s="29" customFormat="1" ht="15" customHeight="1" x14ac:dyDescent="0.25">
      <c r="A51" s="41" t="s">
        <v>141</v>
      </c>
      <c r="B51" s="41" t="s">
        <v>165</v>
      </c>
      <c r="C51" s="60" t="s">
        <v>169</v>
      </c>
      <c r="D51" s="41" t="s">
        <v>144</v>
      </c>
      <c r="E51" s="132" t="s">
        <v>20</v>
      </c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09">
        <f>U52</f>
        <v>302678</v>
      </c>
      <c r="V51" s="179">
        <f t="shared" si="17"/>
        <v>302678</v>
      </c>
      <c r="W51" s="179">
        <f>W52</f>
        <v>286931.46999999997</v>
      </c>
      <c r="X51" s="178">
        <f t="shared" si="2"/>
        <v>94.797596786023419</v>
      </c>
      <c r="Y51" s="45">
        <f t="shared" si="17"/>
        <v>305710.92</v>
      </c>
      <c r="Z51" s="196">
        <f t="shared" si="3"/>
        <v>93.85712162326422</v>
      </c>
      <c r="AA51" s="42"/>
    </row>
    <row r="52" spans="1:27" s="29" customFormat="1" ht="14.25" customHeight="1" x14ac:dyDescent="0.25">
      <c r="A52" s="41" t="s">
        <v>141</v>
      </c>
      <c r="B52" s="41" t="s">
        <v>165</v>
      </c>
      <c r="C52" s="60" t="s">
        <v>169</v>
      </c>
      <c r="D52" s="41" t="s">
        <v>159</v>
      </c>
      <c r="E52" s="132" t="s">
        <v>600</v>
      </c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10">
        <v>302678</v>
      </c>
      <c r="V52" s="180">
        <v>302678</v>
      </c>
      <c r="W52" s="180">
        <v>286931.46999999997</v>
      </c>
      <c r="X52" s="178">
        <f t="shared" si="2"/>
        <v>94.797596786023419</v>
      </c>
      <c r="Y52" s="38">
        <v>305710.92</v>
      </c>
      <c r="Z52" s="196">
        <f t="shared" si="3"/>
        <v>93.85712162326422</v>
      </c>
      <c r="AA52" s="42"/>
    </row>
    <row r="53" spans="1:27" s="29" customFormat="1" ht="33.75" customHeight="1" x14ac:dyDescent="0.25">
      <c r="A53" s="41" t="s">
        <v>141</v>
      </c>
      <c r="B53" s="41" t="s">
        <v>165</v>
      </c>
      <c r="C53" s="60" t="s">
        <v>170</v>
      </c>
      <c r="D53" s="41" t="s">
        <v>144</v>
      </c>
      <c r="E53" s="155" t="s">
        <v>441</v>
      </c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08">
        <f>U54</f>
        <v>1187755</v>
      </c>
      <c r="V53" s="181">
        <f>V54</f>
        <v>6787755</v>
      </c>
      <c r="W53" s="181">
        <f>W54</f>
        <v>1030353.33</v>
      </c>
      <c r="X53" s="178">
        <f t="shared" si="2"/>
        <v>15.179589275099056</v>
      </c>
      <c r="Y53" s="43">
        <f>Y54</f>
        <v>10000</v>
      </c>
      <c r="Z53" s="196" t="s">
        <v>731</v>
      </c>
      <c r="AA53" s="42"/>
    </row>
    <row r="54" spans="1:27" s="29" customFormat="1" x14ac:dyDescent="0.25">
      <c r="A54" s="41" t="s">
        <v>141</v>
      </c>
      <c r="B54" s="41" t="s">
        <v>165</v>
      </c>
      <c r="C54" s="60" t="s">
        <v>171</v>
      </c>
      <c r="D54" s="41" t="s">
        <v>144</v>
      </c>
      <c r="E54" s="132" t="s">
        <v>21</v>
      </c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09">
        <f>U55</f>
        <v>1187755</v>
      </c>
      <c r="V54" s="179">
        <f t="shared" ref="V54:Y55" si="18">V55</f>
        <v>6787755</v>
      </c>
      <c r="W54" s="179">
        <f>W55</f>
        <v>1030353.33</v>
      </c>
      <c r="X54" s="178">
        <f t="shared" si="2"/>
        <v>15.179589275099056</v>
      </c>
      <c r="Y54" s="45">
        <f t="shared" si="18"/>
        <v>10000</v>
      </c>
      <c r="Z54" s="196" t="s">
        <v>731</v>
      </c>
      <c r="AA54" s="42"/>
    </row>
    <row r="55" spans="1:27" s="29" customFormat="1" x14ac:dyDescent="0.25">
      <c r="A55" s="41" t="s">
        <v>141</v>
      </c>
      <c r="B55" s="41" t="s">
        <v>165</v>
      </c>
      <c r="C55" s="60" t="s">
        <v>172</v>
      </c>
      <c r="D55" s="41" t="s">
        <v>144</v>
      </c>
      <c r="E55" s="132" t="s">
        <v>22</v>
      </c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09">
        <f>U56</f>
        <v>1187755</v>
      </c>
      <c r="V55" s="179">
        <f t="shared" si="18"/>
        <v>6787755</v>
      </c>
      <c r="W55" s="179">
        <f>W56</f>
        <v>1030353.33</v>
      </c>
      <c r="X55" s="178">
        <f t="shared" si="2"/>
        <v>15.179589275099056</v>
      </c>
      <c r="Y55" s="45">
        <f t="shared" si="18"/>
        <v>10000</v>
      </c>
      <c r="Z55" s="196" t="s">
        <v>731</v>
      </c>
      <c r="AA55" s="42"/>
    </row>
    <row r="56" spans="1:27" s="29" customFormat="1" x14ac:dyDescent="0.25">
      <c r="A56" s="41" t="s">
        <v>141</v>
      </c>
      <c r="B56" s="41" t="s">
        <v>165</v>
      </c>
      <c r="C56" s="60" t="s">
        <v>172</v>
      </c>
      <c r="D56" s="41" t="s">
        <v>159</v>
      </c>
      <c r="E56" s="132" t="s">
        <v>600</v>
      </c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10">
        <v>1187755</v>
      </c>
      <c r="V56" s="180">
        <v>6787755</v>
      </c>
      <c r="W56" s="180">
        <v>1030353.33</v>
      </c>
      <c r="X56" s="178">
        <f t="shared" si="2"/>
        <v>15.179589275099056</v>
      </c>
      <c r="Y56" s="38">
        <v>10000</v>
      </c>
      <c r="Z56" s="196" t="s">
        <v>731</v>
      </c>
      <c r="AA56" s="42"/>
    </row>
    <row r="57" spans="1:27" s="29" customFormat="1" ht="27.75" customHeight="1" x14ac:dyDescent="0.25">
      <c r="A57" s="41" t="s">
        <v>141</v>
      </c>
      <c r="B57" s="41" t="s">
        <v>165</v>
      </c>
      <c r="C57" s="60" t="s">
        <v>173</v>
      </c>
      <c r="D57" s="80" t="s">
        <v>144</v>
      </c>
      <c r="E57" s="155" t="s">
        <v>688</v>
      </c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08">
        <f>U58</f>
        <v>1600731</v>
      </c>
      <c r="V57" s="77">
        <f>V58</f>
        <v>1700731</v>
      </c>
      <c r="W57" s="77">
        <f t="shared" ref="V57:Y58" si="19">W58</f>
        <v>1390510.5</v>
      </c>
      <c r="X57" s="178">
        <f t="shared" si="2"/>
        <v>81.759578675287273</v>
      </c>
      <c r="Y57" s="43">
        <f>Y58</f>
        <v>1273643.6499999999</v>
      </c>
      <c r="Z57" s="196">
        <f t="shared" si="3"/>
        <v>109.17578869097335</v>
      </c>
      <c r="AA57" s="42"/>
    </row>
    <row r="58" spans="1:27" s="30" customFormat="1" ht="15" customHeight="1" x14ac:dyDescent="0.25">
      <c r="A58" s="41" t="s">
        <v>141</v>
      </c>
      <c r="B58" s="41" t="s">
        <v>165</v>
      </c>
      <c r="C58" s="60" t="s">
        <v>174</v>
      </c>
      <c r="D58" s="41" t="s">
        <v>144</v>
      </c>
      <c r="E58" s="132" t="s">
        <v>23</v>
      </c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09">
        <f>U59</f>
        <v>1600731</v>
      </c>
      <c r="V58" s="78">
        <f t="shared" si="19"/>
        <v>1700731</v>
      </c>
      <c r="W58" s="78">
        <f t="shared" si="19"/>
        <v>1390510.5</v>
      </c>
      <c r="X58" s="178">
        <f t="shared" si="2"/>
        <v>81.759578675287273</v>
      </c>
      <c r="Y58" s="45">
        <f t="shared" si="19"/>
        <v>1273643.6499999999</v>
      </c>
      <c r="Z58" s="196">
        <f t="shared" si="3"/>
        <v>109.17578869097335</v>
      </c>
      <c r="AA58" s="47"/>
    </row>
    <row r="59" spans="1:27" s="30" customFormat="1" ht="27" customHeight="1" x14ac:dyDescent="0.25">
      <c r="A59" s="41" t="s">
        <v>141</v>
      </c>
      <c r="B59" s="41" t="s">
        <v>165</v>
      </c>
      <c r="C59" s="60" t="s">
        <v>175</v>
      </c>
      <c r="D59" s="41" t="s">
        <v>144</v>
      </c>
      <c r="E59" s="132" t="s">
        <v>24</v>
      </c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09">
        <f>SUM(U61:U65)</f>
        <v>1600731</v>
      </c>
      <c r="V59" s="78">
        <f t="shared" ref="V59:W59" si="20">SUM(V61:V65)</f>
        <v>1700731</v>
      </c>
      <c r="W59" s="78">
        <f t="shared" si="20"/>
        <v>1390510.5</v>
      </c>
      <c r="X59" s="178">
        <f t="shared" si="2"/>
        <v>81.759578675287273</v>
      </c>
      <c r="Y59" s="45">
        <f>Y61+Y60+Y65+Y63+Y64+Y62</f>
        <v>1273643.6499999999</v>
      </c>
      <c r="Z59" s="196">
        <f t="shared" si="3"/>
        <v>109.17578869097335</v>
      </c>
      <c r="AA59" s="47"/>
    </row>
    <row r="60" spans="1:27" s="30" customFormat="1" ht="18.75" hidden="1" customHeight="1" x14ac:dyDescent="0.25">
      <c r="A60" s="41" t="s">
        <v>141</v>
      </c>
      <c r="B60" s="41" t="s">
        <v>165</v>
      </c>
      <c r="C60" s="60" t="s">
        <v>175</v>
      </c>
      <c r="D60" s="41" t="s">
        <v>320</v>
      </c>
      <c r="E60" s="132" t="s">
        <v>321</v>
      </c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09"/>
      <c r="V60" s="78"/>
      <c r="W60" s="78"/>
      <c r="X60" s="178" t="e">
        <f t="shared" si="2"/>
        <v>#DIV/0!</v>
      </c>
      <c r="Y60" s="38"/>
      <c r="Z60" s="196" t="e">
        <f t="shared" si="3"/>
        <v>#DIV/0!</v>
      </c>
      <c r="AA60" s="47"/>
    </row>
    <row r="61" spans="1:27" s="30" customFormat="1" ht="15.75" customHeight="1" x14ac:dyDescent="0.25">
      <c r="A61" s="41" t="s">
        <v>141</v>
      </c>
      <c r="B61" s="41" t="s">
        <v>165</v>
      </c>
      <c r="C61" s="60" t="s">
        <v>175</v>
      </c>
      <c r="D61" s="41" t="s">
        <v>159</v>
      </c>
      <c r="E61" s="132" t="s">
        <v>681</v>
      </c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10">
        <v>1108401</v>
      </c>
      <c r="V61" s="75">
        <v>1108401</v>
      </c>
      <c r="W61" s="75">
        <v>835357.62</v>
      </c>
      <c r="X61" s="178">
        <f t="shared" si="2"/>
        <v>75.366011037521616</v>
      </c>
      <c r="Y61" s="38">
        <v>1060116.8999999999</v>
      </c>
      <c r="Z61" s="196">
        <f t="shared" si="3"/>
        <v>78.798632490435722</v>
      </c>
      <c r="AA61" s="47"/>
    </row>
    <row r="62" spans="1:27" s="30" customFormat="1" ht="15.75" customHeight="1" x14ac:dyDescent="0.25">
      <c r="A62" s="41" t="s">
        <v>141</v>
      </c>
      <c r="B62" s="41" t="s">
        <v>165</v>
      </c>
      <c r="C62" s="60" t="s">
        <v>175</v>
      </c>
      <c r="D62" s="41" t="s">
        <v>604</v>
      </c>
      <c r="E62" s="132" t="s">
        <v>616</v>
      </c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10">
        <v>492330</v>
      </c>
      <c r="V62" s="75">
        <v>592330</v>
      </c>
      <c r="W62" s="75">
        <v>555152.88</v>
      </c>
      <c r="X62" s="178">
        <f t="shared" si="2"/>
        <v>93.723579761281712</v>
      </c>
      <c r="Y62" s="38">
        <v>213526.75</v>
      </c>
      <c r="Z62" s="196" t="s">
        <v>720</v>
      </c>
      <c r="AA62" s="47"/>
    </row>
    <row r="63" spans="1:27" s="30" customFormat="1" ht="15" hidden="1" customHeight="1" x14ac:dyDescent="0.25">
      <c r="A63" s="41" t="s">
        <v>141</v>
      </c>
      <c r="B63" s="41" t="s">
        <v>165</v>
      </c>
      <c r="C63" s="60" t="s">
        <v>175</v>
      </c>
      <c r="D63" s="41" t="s">
        <v>151</v>
      </c>
      <c r="E63" s="132" t="s">
        <v>7</v>
      </c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10"/>
      <c r="V63" s="75"/>
      <c r="W63" s="75"/>
      <c r="X63" s="178" t="e">
        <f t="shared" si="2"/>
        <v>#DIV/0!</v>
      </c>
      <c r="Y63" s="38"/>
      <c r="Z63" s="196" t="e">
        <f t="shared" si="3"/>
        <v>#DIV/0!</v>
      </c>
      <c r="AA63" s="47"/>
    </row>
    <row r="64" spans="1:27" s="30" customFormat="1" ht="15" hidden="1" customHeight="1" x14ac:dyDescent="0.25">
      <c r="A64" s="41" t="s">
        <v>141</v>
      </c>
      <c r="B64" s="41" t="s">
        <v>165</v>
      </c>
      <c r="C64" s="60" t="s">
        <v>175</v>
      </c>
      <c r="D64" s="41" t="s">
        <v>152</v>
      </c>
      <c r="E64" s="132" t="s">
        <v>8</v>
      </c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10"/>
      <c r="V64" s="75"/>
      <c r="W64" s="75"/>
      <c r="X64" s="178" t="e">
        <f t="shared" si="2"/>
        <v>#DIV/0!</v>
      </c>
      <c r="Y64" s="38"/>
      <c r="Z64" s="196" t="e">
        <f t="shared" si="3"/>
        <v>#DIV/0!</v>
      </c>
      <c r="AA64" s="47"/>
    </row>
    <row r="65" spans="1:27" s="30" customFormat="1" ht="15" hidden="1" customHeight="1" x14ac:dyDescent="0.25">
      <c r="A65" s="41" t="s">
        <v>141</v>
      </c>
      <c r="B65" s="41" t="s">
        <v>165</v>
      </c>
      <c r="C65" s="60" t="s">
        <v>175</v>
      </c>
      <c r="D65" s="41" t="s">
        <v>153</v>
      </c>
      <c r="E65" s="132" t="s">
        <v>9</v>
      </c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10"/>
      <c r="V65" s="75"/>
      <c r="W65" s="75"/>
      <c r="X65" s="178" t="e">
        <f t="shared" si="2"/>
        <v>#DIV/0!</v>
      </c>
      <c r="Y65" s="38"/>
      <c r="Z65" s="196" t="e">
        <f t="shared" si="3"/>
        <v>#DIV/0!</v>
      </c>
      <c r="AA65" s="47"/>
    </row>
    <row r="66" spans="1:27" s="30" customFormat="1" ht="15.75" customHeight="1" x14ac:dyDescent="0.25">
      <c r="A66" s="41" t="s">
        <v>141</v>
      </c>
      <c r="B66" s="41" t="s">
        <v>165</v>
      </c>
      <c r="C66" s="60" t="s">
        <v>161</v>
      </c>
      <c r="D66" s="41" t="s">
        <v>144</v>
      </c>
      <c r="E66" s="131" t="s">
        <v>15</v>
      </c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11">
        <f>U67</f>
        <v>0</v>
      </c>
      <c r="V66" s="179">
        <f>V67</f>
        <v>0</v>
      </c>
      <c r="W66" s="179">
        <f>W67</f>
        <v>0</v>
      </c>
      <c r="X66" s="178"/>
      <c r="Y66" s="45">
        <f>Y67</f>
        <v>6891.24</v>
      </c>
      <c r="Z66" s="196">
        <f t="shared" si="3"/>
        <v>0</v>
      </c>
      <c r="AA66" s="47"/>
    </row>
    <row r="67" spans="1:27" s="30" customFormat="1" ht="15" customHeight="1" x14ac:dyDescent="0.25">
      <c r="A67" s="41" t="s">
        <v>141</v>
      </c>
      <c r="B67" s="41" t="s">
        <v>165</v>
      </c>
      <c r="C67" s="60" t="s">
        <v>176</v>
      </c>
      <c r="D67" s="41" t="s">
        <v>144</v>
      </c>
      <c r="E67" s="155" t="s">
        <v>25</v>
      </c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13">
        <f>U68</f>
        <v>0</v>
      </c>
      <c r="V67" s="181">
        <f t="shared" ref="V67:W67" si="21">V68</f>
        <v>0</v>
      </c>
      <c r="W67" s="181">
        <f t="shared" si="21"/>
        <v>0</v>
      </c>
      <c r="X67" s="178"/>
      <c r="Y67" s="43">
        <f>Y68</f>
        <v>6891.24</v>
      </c>
      <c r="Z67" s="196">
        <f t="shared" si="3"/>
        <v>0</v>
      </c>
      <c r="AA67" s="47"/>
    </row>
    <row r="68" spans="1:27" s="30" customFormat="1" ht="14.25" customHeight="1" x14ac:dyDescent="0.25">
      <c r="A68" s="41" t="s">
        <v>141</v>
      </c>
      <c r="B68" s="41" t="s">
        <v>165</v>
      </c>
      <c r="C68" s="60" t="s">
        <v>177</v>
      </c>
      <c r="D68" s="41" t="s">
        <v>144</v>
      </c>
      <c r="E68" s="132" t="s">
        <v>26</v>
      </c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11">
        <f>U70+U71</f>
        <v>0</v>
      </c>
      <c r="V68" s="179">
        <f t="shared" ref="V68:W68" si="22">V70+V71</f>
        <v>0</v>
      </c>
      <c r="W68" s="179">
        <f t="shared" si="22"/>
        <v>0</v>
      </c>
      <c r="X68" s="178"/>
      <c r="Y68" s="45">
        <f>Y71+Y70</f>
        <v>6891.24</v>
      </c>
      <c r="Z68" s="196">
        <f t="shared" si="3"/>
        <v>0</v>
      </c>
      <c r="AA68" s="47"/>
    </row>
    <row r="69" spans="1:27" s="30" customFormat="1" ht="29.25" hidden="1" customHeight="1" x14ac:dyDescent="0.25">
      <c r="A69" s="41" t="s">
        <v>141</v>
      </c>
      <c r="B69" s="41" t="s">
        <v>165</v>
      </c>
      <c r="C69" s="60" t="s">
        <v>177</v>
      </c>
      <c r="D69" s="41" t="s">
        <v>201</v>
      </c>
      <c r="E69" s="132" t="s">
        <v>46</v>
      </c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09"/>
      <c r="V69" s="78"/>
      <c r="W69" s="78"/>
      <c r="X69" s="178"/>
      <c r="Y69" s="38"/>
      <c r="Z69" s="196" t="e">
        <f t="shared" si="3"/>
        <v>#DIV/0!</v>
      </c>
      <c r="AA69" s="47"/>
    </row>
    <row r="70" spans="1:27" s="30" customFormat="1" ht="24" customHeight="1" x14ac:dyDescent="0.25">
      <c r="A70" s="41" t="s">
        <v>141</v>
      </c>
      <c r="B70" s="41" t="s">
        <v>165</v>
      </c>
      <c r="C70" s="60" t="s">
        <v>177</v>
      </c>
      <c r="D70" s="41" t="s">
        <v>159</v>
      </c>
      <c r="E70" s="132" t="s">
        <v>13</v>
      </c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10"/>
      <c r="V70" s="75"/>
      <c r="W70" s="75"/>
      <c r="X70" s="178"/>
      <c r="Y70" s="38">
        <v>4491.24</v>
      </c>
      <c r="Z70" s="196">
        <f t="shared" si="3"/>
        <v>0</v>
      </c>
      <c r="AA70" s="47"/>
    </row>
    <row r="71" spans="1:27" s="30" customFormat="1" ht="25.5" customHeight="1" x14ac:dyDescent="0.25">
      <c r="A71" s="41" t="s">
        <v>141</v>
      </c>
      <c r="B71" s="41" t="s">
        <v>165</v>
      </c>
      <c r="C71" s="60" t="s">
        <v>177</v>
      </c>
      <c r="D71" s="41" t="s">
        <v>178</v>
      </c>
      <c r="E71" s="132" t="s">
        <v>546</v>
      </c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10"/>
      <c r="V71" s="75"/>
      <c r="W71" s="75"/>
      <c r="X71" s="178"/>
      <c r="Y71" s="38">
        <v>2400</v>
      </c>
      <c r="Z71" s="196">
        <f t="shared" ref="Z71:Z134" si="23">W71/Y71*100</f>
        <v>0</v>
      </c>
      <c r="AA71" s="47"/>
    </row>
    <row r="72" spans="1:27" s="30" customFormat="1" ht="17.25" customHeight="1" x14ac:dyDescent="0.25">
      <c r="A72" s="41" t="s">
        <v>150</v>
      </c>
      <c r="B72" s="41" t="s">
        <v>142</v>
      </c>
      <c r="C72" s="60" t="s">
        <v>143</v>
      </c>
      <c r="D72" s="41" t="s">
        <v>144</v>
      </c>
      <c r="E72" s="155" t="s">
        <v>28</v>
      </c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08">
        <f>U73+U93</f>
        <v>1909030</v>
      </c>
      <c r="V72" s="77">
        <f>V73+V93</f>
        <v>1821330</v>
      </c>
      <c r="W72" s="77">
        <f>W73+W93</f>
        <v>1251696.1099999999</v>
      </c>
      <c r="X72" s="178">
        <f t="shared" ref="X71:X134" si="24">W72/V72*100</f>
        <v>68.72428994196548</v>
      </c>
      <c r="Y72" s="43">
        <f>Y73+Y93</f>
        <v>1856744.83</v>
      </c>
      <c r="Z72" s="196">
        <f t="shared" si="23"/>
        <v>67.413469518048956</v>
      </c>
      <c r="AA72" s="47"/>
    </row>
    <row r="73" spans="1:27" s="30" customFormat="1" ht="27.75" customHeight="1" x14ac:dyDescent="0.25">
      <c r="A73" s="41" t="s">
        <v>150</v>
      </c>
      <c r="B73" s="41" t="s">
        <v>292</v>
      </c>
      <c r="C73" s="60" t="s">
        <v>143</v>
      </c>
      <c r="D73" s="41" t="s">
        <v>144</v>
      </c>
      <c r="E73" s="132" t="s">
        <v>606</v>
      </c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09">
        <f>U74+U89</f>
        <v>863750</v>
      </c>
      <c r="V73" s="179">
        <f>V74+V89</f>
        <v>863750</v>
      </c>
      <c r="W73" s="179">
        <f>W74+W89</f>
        <v>311729.21999999997</v>
      </c>
      <c r="X73" s="178">
        <f t="shared" si="24"/>
        <v>36.090213603473224</v>
      </c>
      <c r="Y73" s="45">
        <f>Y74+Y89</f>
        <v>897798.28</v>
      </c>
      <c r="Z73" s="196">
        <f t="shared" si="23"/>
        <v>34.721521186251323</v>
      </c>
      <c r="AA73" s="47"/>
    </row>
    <row r="74" spans="1:27" s="30" customFormat="1" ht="27" customHeight="1" x14ac:dyDescent="0.25">
      <c r="A74" s="41" t="s">
        <v>150</v>
      </c>
      <c r="B74" s="41" t="s">
        <v>292</v>
      </c>
      <c r="C74" s="60" t="s">
        <v>180</v>
      </c>
      <c r="D74" s="41" t="s">
        <v>144</v>
      </c>
      <c r="E74" s="131" t="s">
        <v>684</v>
      </c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09">
        <f>U75+U83</f>
        <v>693600</v>
      </c>
      <c r="V74" s="179">
        <f t="shared" ref="V74:W74" si="25">V75+V83</f>
        <v>693600</v>
      </c>
      <c r="W74" s="179">
        <f t="shared" si="25"/>
        <v>141579.22</v>
      </c>
      <c r="X74" s="178">
        <f t="shared" si="24"/>
        <v>20.412228950403691</v>
      </c>
      <c r="Y74" s="45">
        <f>Y75+Y83</f>
        <v>897798.28</v>
      </c>
      <c r="Z74" s="196">
        <f t="shared" si="23"/>
        <v>15.769602499127085</v>
      </c>
      <c r="AA74" s="47"/>
    </row>
    <row r="75" spans="1:27" s="30" customFormat="1" ht="29.25" customHeight="1" x14ac:dyDescent="0.25">
      <c r="A75" s="41" t="s">
        <v>150</v>
      </c>
      <c r="B75" s="41" t="s">
        <v>292</v>
      </c>
      <c r="C75" s="60" t="s">
        <v>181</v>
      </c>
      <c r="D75" s="41" t="s">
        <v>144</v>
      </c>
      <c r="E75" s="155" t="s">
        <v>446</v>
      </c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08">
        <f>U76</f>
        <v>693600</v>
      </c>
      <c r="V75" s="181">
        <f t="shared" ref="V75:Y75" si="26">V76</f>
        <v>693600</v>
      </c>
      <c r="W75" s="181">
        <f t="shared" si="26"/>
        <v>141579.22</v>
      </c>
      <c r="X75" s="178">
        <f t="shared" si="24"/>
        <v>20.412228950403691</v>
      </c>
      <c r="Y75" s="43">
        <f t="shared" si="26"/>
        <v>897798.28</v>
      </c>
      <c r="Z75" s="196">
        <f t="shared" si="23"/>
        <v>15.769602499127085</v>
      </c>
      <c r="AA75" s="47"/>
    </row>
    <row r="76" spans="1:27" s="30" customFormat="1" ht="26.25" customHeight="1" x14ac:dyDescent="0.25">
      <c r="A76" s="41" t="s">
        <v>150</v>
      </c>
      <c r="B76" s="41" t="s">
        <v>292</v>
      </c>
      <c r="C76" s="60" t="s">
        <v>182</v>
      </c>
      <c r="D76" s="41" t="s">
        <v>144</v>
      </c>
      <c r="E76" s="132" t="s">
        <v>29</v>
      </c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09">
        <f>U77+U79+U81</f>
        <v>693600</v>
      </c>
      <c r="V76" s="179">
        <f>V77+V79+V81</f>
        <v>693600</v>
      </c>
      <c r="W76" s="179">
        <f>W77+W79+W81</f>
        <v>141579.22</v>
      </c>
      <c r="X76" s="178">
        <f t="shared" si="24"/>
        <v>20.412228950403691</v>
      </c>
      <c r="Y76" s="45">
        <f>Y77+Y79+Y81</f>
        <v>897798.28</v>
      </c>
      <c r="Z76" s="196">
        <f t="shared" si="23"/>
        <v>15.769602499127085</v>
      </c>
      <c r="AA76" s="47"/>
    </row>
    <row r="77" spans="1:27" s="30" customFormat="1" ht="15.75" hidden="1" customHeight="1" x14ac:dyDescent="0.25">
      <c r="A77" s="41" t="s">
        <v>150</v>
      </c>
      <c r="B77" s="41" t="s">
        <v>292</v>
      </c>
      <c r="C77" s="60" t="s">
        <v>183</v>
      </c>
      <c r="D77" s="41" t="s">
        <v>144</v>
      </c>
      <c r="E77" s="132" t="s">
        <v>30</v>
      </c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09">
        <f>U78</f>
        <v>0</v>
      </c>
      <c r="V77" s="179">
        <f>V78</f>
        <v>0</v>
      </c>
      <c r="W77" s="179">
        <v>0</v>
      </c>
      <c r="X77" s="178" t="e">
        <f t="shared" si="24"/>
        <v>#DIV/0!</v>
      </c>
      <c r="Y77" s="45">
        <v>0</v>
      </c>
      <c r="Z77" s="196" t="e">
        <f t="shared" si="23"/>
        <v>#DIV/0!</v>
      </c>
      <c r="AA77" s="47"/>
    </row>
    <row r="78" spans="1:27" s="30" customFormat="1" ht="15.75" hidden="1" customHeight="1" x14ac:dyDescent="0.25">
      <c r="A78" s="41" t="s">
        <v>150</v>
      </c>
      <c r="B78" s="41" t="s">
        <v>292</v>
      </c>
      <c r="C78" s="60" t="s">
        <v>183</v>
      </c>
      <c r="D78" s="41" t="s">
        <v>159</v>
      </c>
      <c r="E78" s="132" t="s">
        <v>13</v>
      </c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10"/>
      <c r="V78" s="180">
        <v>0</v>
      </c>
      <c r="W78" s="180">
        <v>0</v>
      </c>
      <c r="X78" s="178" t="e">
        <f t="shared" si="24"/>
        <v>#DIV/0!</v>
      </c>
      <c r="Y78" s="38">
        <v>0</v>
      </c>
      <c r="Z78" s="196" t="e">
        <f t="shared" si="23"/>
        <v>#DIV/0!</v>
      </c>
      <c r="AA78" s="47"/>
    </row>
    <row r="79" spans="1:27" s="30" customFormat="1" ht="15.75" customHeight="1" x14ac:dyDescent="0.25">
      <c r="A79" s="41" t="s">
        <v>150</v>
      </c>
      <c r="B79" s="41" t="s">
        <v>292</v>
      </c>
      <c r="C79" s="60" t="s">
        <v>184</v>
      </c>
      <c r="D79" s="41" t="s">
        <v>144</v>
      </c>
      <c r="E79" s="132" t="s">
        <v>31</v>
      </c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09">
        <f>U80</f>
        <v>0</v>
      </c>
      <c r="V79" s="179">
        <f t="shared" ref="V79:Y81" si="27">V80</f>
        <v>0</v>
      </c>
      <c r="W79" s="179">
        <f t="shared" si="27"/>
        <v>0</v>
      </c>
      <c r="X79" s="178"/>
      <c r="Y79" s="45">
        <f t="shared" si="27"/>
        <v>59766.28</v>
      </c>
      <c r="Z79" s="196">
        <f t="shared" si="23"/>
        <v>0</v>
      </c>
      <c r="AA79" s="47"/>
    </row>
    <row r="80" spans="1:27" s="30" customFormat="1" ht="15.75" customHeight="1" x14ac:dyDescent="0.25">
      <c r="A80" s="41" t="s">
        <v>150</v>
      </c>
      <c r="B80" s="41" t="s">
        <v>292</v>
      </c>
      <c r="C80" s="60" t="s">
        <v>184</v>
      </c>
      <c r="D80" s="41" t="s">
        <v>159</v>
      </c>
      <c r="E80" s="132" t="s">
        <v>681</v>
      </c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10"/>
      <c r="V80" s="180"/>
      <c r="W80" s="180"/>
      <c r="X80" s="178"/>
      <c r="Y80" s="38">
        <v>59766.28</v>
      </c>
      <c r="Z80" s="196">
        <f t="shared" si="23"/>
        <v>0</v>
      </c>
      <c r="AA80" s="47"/>
    </row>
    <row r="81" spans="1:27" s="30" customFormat="1" ht="15.75" customHeight="1" x14ac:dyDescent="0.25">
      <c r="A81" s="41" t="s">
        <v>150</v>
      </c>
      <c r="B81" s="41" t="s">
        <v>292</v>
      </c>
      <c r="C81" s="60" t="s">
        <v>562</v>
      </c>
      <c r="D81" s="41" t="s">
        <v>144</v>
      </c>
      <c r="E81" s="132" t="s">
        <v>563</v>
      </c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09">
        <f>U82</f>
        <v>693600</v>
      </c>
      <c r="V81" s="179">
        <f t="shared" si="27"/>
        <v>693600</v>
      </c>
      <c r="W81" s="179">
        <f t="shared" si="27"/>
        <v>141579.22</v>
      </c>
      <c r="X81" s="178">
        <f t="shared" si="24"/>
        <v>20.412228950403691</v>
      </c>
      <c r="Y81" s="45">
        <f t="shared" si="27"/>
        <v>838032</v>
      </c>
      <c r="Z81" s="196">
        <f t="shared" si="23"/>
        <v>16.894249861580466</v>
      </c>
      <c r="AA81" s="47"/>
    </row>
    <row r="82" spans="1:27" s="30" customFormat="1" ht="15.75" customHeight="1" x14ac:dyDescent="0.25">
      <c r="A82" s="41" t="s">
        <v>150</v>
      </c>
      <c r="B82" s="41" t="s">
        <v>292</v>
      </c>
      <c r="C82" s="60" t="s">
        <v>562</v>
      </c>
      <c r="D82" s="41" t="s">
        <v>159</v>
      </c>
      <c r="E82" s="132" t="s">
        <v>681</v>
      </c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10">
        <v>693600</v>
      </c>
      <c r="V82" s="180">
        <v>693600</v>
      </c>
      <c r="W82" s="180">
        <v>141579.22</v>
      </c>
      <c r="X82" s="178">
        <f t="shared" si="24"/>
        <v>20.412228950403691</v>
      </c>
      <c r="Y82" s="38">
        <v>838032</v>
      </c>
      <c r="Z82" s="196">
        <f t="shared" si="23"/>
        <v>16.894249861580466</v>
      </c>
      <c r="AA82" s="47"/>
    </row>
    <row r="83" spans="1:27" s="30" customFormat="1" ht="39.75" hidden="1" customHeight="1" x14ac:dyDescent="0.25">
      <c r="A83" s="41" t="s">
        <v>150</v>
      </c>
      <c r="B83" s="41" t="s">
        <v>292</v>
      </c>
      <c r="C83" s="60" t="s">
        <v>185</v>
      </c>
      <c r="D83" s="41" t="s">
        <v>144</v>
      </c>
      <c r="E83" s="155" t="s">
        <v>685</v>
      </c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08">
        <f>U84</f>
        <v>0</v>
      </c>
      <c r="V83" s="181">
        <f t="shared" ref="V83:Y87" si="28">V84</f>
        <v>0</v>
      </c>
      <c r="W83" s="181">
        <f t="shared" si="28"/>
        <v>0</v>
      </c>
      <c r="X83" s="178" t="e">
        <f t="shared" si="24"/>
        <v>#DIV/0!</v>
      </c>
      <c r="Y83" s="43">
        <f t="shared" si="28"/>
        <v>0</v>
      </c>
      <c r="Z83" s="196" t="e">
        <f t="shared" si="23"/>
        <v>#DIV/0!</v>
      </c>
      <c r="AA83" s="47"/>
    </row>
    <row r="84" spans="1:27" s="30" customFormat="1" ht="27" hidden="1" customHeight="1" x14ac:dyDescent="0.25">
      <c r="A84" s="41" t="s">
        <v>150</v>
      </c>
      <c r="B84" s="41" t="s">
        <v>292</v>
      </c>
      <c r="C84" s="60" t="s">
        <v>186</v>
      </c>
      <c r="D84" s="41" t="s">
        <v>144</v>
      </c>
      <c r="E84" s="132" t="s">
        <v>32</v>
      </c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09">
        <f>U85+U87</f>
        <v>0</v>
      </c>
      <c r="V84" s="179">
        <f>V85+V87</f>
        <v>0</v>
      </c>
      <c r="W84" s="179">
        <f>W85+W87</f>
        <v>0</v>
      </c>
      <c r="X84" s="178" t="e">
        <f t="shared" si="24"/>
        <v>#DIV/0!</v>
      </c>
      <c r="Y84" s="45">
        <f>Y85+Y87</f>
        <v>0</v>
      </c>
      <c r="Z84" s="196" t="e">
        <f t="shared" si="23"/>
        <v>#DIV/0!</v>
      </c>
      <c r="AA84" s="47"/>
    </row>
    <row r="85" spans="1:27" s="30" customFormat="1" ht="15" hidden="1" customHeight="1" x14ac:dyDescent="0.25">
      <c r="A85" s="41" t="s">
        <v>150</v>
      </c>
      <c r="B85" s="41" t="s">
        <v>292</v>
      </c>
      <c r="C85" s="60" t="s">
        <v>187</v>
      </c>
      <c r="D85" s="41" t="s">
        <v>144</v>
      </c>
      <c r="E85" s="132" t="s">
        <v>33</v>
      </c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  <c r="T85" s="132"/>
      <c r="U85" s="109">
        <f>U86</f>
        <v>0</v>
      </c>
      <c r="V85" s="179">
        <f t="shared" si="28"/>
        <v>0</v>
      </c>
      <c r="W85" s="179">
        <f t="shared" si="28"/>
        <v>0</v>
      </c>
      <c r="X85" s="178" t="e">
        <f t="shared" si="24"/>
        <v>#DIV/0!</v>
      </c>
      <c r="Y85" s="45">
        <f t="shared" si="28"/>
        <v>0</v>
      </c>
      <c r="Z85" s="196" t="e">
        <f t="shared" si="23"/>
        <v>#DIV/0!</v>
      </c>
      <c r="AA85" s="47"/>
    </row>
    <row r="86" spans="1:27" s="30" customFormat="1" ht="15" hidden="1" customHeight="1" x14ac:dyDescent="0.25">
      <c r="A86" s="41" t="s">
        <v>150</v>
      </c>
      <c r="B86" s="41" t="s">
        <v>292</v>
      </c>
      <c r="C86" s="60" t="s">
        <v>187</v>
      </c>
      <c r="D86" s="41" t="s">
        <v>159</v>
      </c>
      <c r="E86" s="132" t="s">
        <v>681</v>
      </c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10"/>
      <c r="V86" s="180"/>
      <c r="W86" s="180"/>
      <c r="X86" s="178" t="e">
        <f t="shared" si="24"/>
        <v>#DIV/0!</v>
      </c>
      <c r="Y86" s="38"/>
      <c r="Z86" s="196" t="e">
        <f t="shared" si="23"/>
        <v>#DIV/0!</v>
      </c>
      <c r="AA86" s="47"/>
    </row>
    <row r="87" spans="1:27" s="30" customFormat="1" ht="15" hidden="1" customHeight="1" x14ac:dyDescent="0.25">
      <c r="A87" s="41" t="s">
        <v>150</v>
      </c>
      <c r="B87" s="41" t="s">
        <v>292</v>
      </c>
      <c r="C87" s="60" t="s">
        <v>527</v>
      </c>
      <c r="D87" s="41" t="s">
        <v>144</v>
      </c>
      <c r="E87" s="132" t="s">
        <v>528</v>
      </c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09">
        <f>U88</f>
        <v>0</v>
      </c>
      <c r="V87" s="179">
        <f t="shared" si="28"/>
        <v>0</v>
      </c>
      <c r="W87" s="179">
        <f t="shared" si="28"/>
        <v>0</v>
      </c>
      <c r="X87" s="178" t="e">
        <f t="shared" si="24"/>
        <v>#DIV/0!</v>
      </c>
      <c r="Y87" s="45">
        <f t="shared" si="28"/>
        <v>0</v>
      </c>
      <c r="Z87" s="196" t="e">
        <f t="shared" si="23"/>
        <v>#DIV/0!</v>
      </c>
      <c r="AA87" s="47"/>
    </row>
    <row r="88" spans="1:27" s="30" customFormat="1" ht="15" hidden="1" customHeight="1" x14ac:dyDescent="0.25">
      <c r="A88" s="41" t="s">
        <v>150</v>
      </c>
      <c r="B88" s="41" t="s">
        <v>292</v>
      </c>
      <c r="C88" s="60" t="s">
        <v>527</v>
      </c>
      <c r="D88" s="41" t="s">
        <v>159</v>
      </c>
      <c r="E88" s="132" t="s">
        <v>13</v>
      </c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2"/>
      <c r="S88" s="132"/>
      <c r="T88" s="132"/>
      <c r="U88" s="110"/>
      <c r="V88" s="180"/>
      <c r="W88" s="180"/>
      <c r="X88" s="178" t="e">
        <f t="shared" si="24"/>
        <v>#DIV/0!</v>
      </c>
      <c r="Y88" s="38"/>
      <c r="Z88" s="196" t="e">
        <f t="shared" si="23"/>
        <v>#DIV/0!</v>
      </c>
      <c r="AA88" s="47"/>
    </row>
    <row r="89" spans="1:27" s="30" customFormat="1" ht="15" customHeight="1" x14ac:dyDescent="0.25">
      <c r="A89" s="41" t="s">
        <v>150</v>
      </c>
      <c r="B89" s="41" t="s">
        <v>292</v>
      </c>
      <c r="C89" s="60" t="s">
        <v>161</v>
      </c>
      <c r="D89" s="41" t="s">
        <v>144</v>
      </c>
      <c r="E89" s="131" t="s">
        <v>15</v>
      </c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09">
        <f>U90</f>
        <v>170150</v>
      </c>
      <c r="V89" s="179">
        <f>V90</f>
        <v>170150</v>
      </c>
      <c r="W89" s="179">
        <f t="shared" ref="V89:Y91" si="29">W90</f>
        <v>170150</v>
      </c>
      <c r="X89" s="178">
        <f t="shared" si="24"/>
        <v>100</v>
      </c>
      <c r="Y89" s="45">
        <f t="shared" si="29"/>
        <v>0</v>
      </c>
      <c r="Z89" s="196"/>
      <c r="AA89" s="47"/>
    </row>
    <row r="90" spans="1:27" s="30" customFormat="1" ht="15" customHeight="1" x14ac:dyDescent="0.25">
      <c r="A90" s="41" t="s">
        <v>150</v>
      </c>
      <c r="B90" s="41" t="s">
        <v>292</v>
      </c>
      <c r="C90" s="60" t="s">
        <v>176</v>
      </c>
      <c r="D90" s="41" t="s">
        <v>144</v>
      </c>
      <c r="E90" s="155" t="s">
        <v>25</v>
      </c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08">
        <f>U91</f>
        <v>170150</v>
      </c>
      <c r="V90" s="181">
        <f>V91</f>
        <v>170150</v>
      </c>
      <c r="W90" s="181">
        <f t="shared" si="29"/>
        <v>170150</v>
      </c>
      <c r="X90" s="178">
        <f t="shared" si="24"/>
        <v>100</v>
      </c>
      <c r="Y90" s="43">
        <f t="shared" si="29"/>
        <v>0</v>
      </c>
      <c r="Z90" s="196"/>
      <c r="AA90" s="47"/>
    </row>
    <row r="91" spans="1:27" s="30" customFormat="1" ht="27" customHeight="1" x14ac:dyDescent="0.25">
      <c r="A91" s="41" t="s">
        <v>150</v>
      </c>
      <c r="B91" s="41" t="s">
        <v>292</v>
      </c>
      <c r="C91" s="60" t="s">
        <v>188</v>
      </c>
      <c r="D91" s="41" t="s">
        <v>144</v>
      </c>
      <c r="E91" s="132" t="s">
        <v>34</v>
      </c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132"/>
      <c r="U91" s="109">
        <f>U92</f>
        <v>170150</v>
      </c>
      <c r="V91" s="179">
        <f t="shared" si="29"/>
        <v>170150</v>
      </c>
      <c r="W91" s="179">
        <f t="shared" si="29"/>
        <v>170150</v>
      </c>
      <c r="X91" s="178">
        <f t="shared" si="24"/>
        <v>100</v>
      </c>
      <c r="Y91" s="45">
        <f t="shared" si="29"/>
        <v>0</v>
      </c>
      <c r="Z91" s="196"/>
      <c r="AA91" s="47"/>
    </row>
    <row r="92" spans="1:27" s="30" customFormat="1" ht="15" customHeight="1" x14ac:dyDescent="0.25">
      <c r="A92" s="41" t="s">
        <v>150</v>
      </c>
      <c r="B92" s="41" t="s">
        <v>292</v>
      </c>
      <c r="C92" s="60" t="s">
        <v>188</v>
      </c>
      <c r="D92" s="41" t="s">
        <v>159</v>
      </c>
      <c r="E92" s="132" t="s">
        <v>13</v>
      </c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  <c r="T92" s="132"/>
      <c r="U92" s="110">
        <v>170150</v>
      </c>
      <c r="V92" s="180">
        <v>170150</v>
      </c>
      <c r="W92" s="180">
        <v>170150</v>
      </c>
      <c r="X92" s="178">
        <f t="shared" si="24"/>
        <v>100</v>
      </c>
      <c r="Y92" s="38"/>
      <c r="Z92" s="196"/>
      <c r="AA92" s="47"/>
    </row>
    <row r="93" spans="1:27" s="30" customFormat="1" ht="14.25" customHeight="1" x14ac:dyDescent="0.25">
      <c r="A93" s="41" t="s">
        <v>150</v>
      </c>
      <c r="B93" s="41" t="s">
        <v>164</v>
      </c>
      <c r="C93" s="60" t="s">
        <v>143</v>
      </c>
      <c r="D93" s="41" t="s">
        <v>144</v>
      </c>
      <c r="E93" s="132" t="s">
        <v>35</v>
      </c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  <c r="T93" s="132"/>
      <c r="U93" s="109">
        <f>U94</f>
        <v>1045280</v>
      </c>
      <c r="V93" s="78">
        <f t="shared" ref="V93:Y93" si="30">V94</f>
        <v>957580</v>
      </c>
      <c r="W93" s="78">
        <f t="shared" si="30"/>
        <v>939966.89</v>
      </c>
      <c r="X93" s="178">
        <f t="shared" si="24"/>
        <v>98.160664383132485</v>
      </c>
      <c r="Y93" s="45">
        <f t="shared" si="30"/>
        <v>958946.55</v>
      </c>
      <c r="Z93" s="196">
        <f t="shared" si="23"/>
        <v>98.020780198854666</v>
      </c>
      <c r="AA93" s="47"/>
    </row>
    <row r="94" spans="1:27" s="30" customFormat="1" ht="26.25" customHeight="1" x14ac:dyDescent="0.25">
      <c r="A94" s="41" t="s">
        <v>150</v>
      </c>
      <c r="B94" s="41" t="s">
        <v>164</v>
      </c>
      <c r="C94" s="60" t="s">
        <v>189</v>
      </c>
      <c r="D94" s="41" t="s">
        <v>144</v>
      </c>
      <c r="E94" s="131" t="s">
        <v>686</v>
      </c>
      <c r="F94" s="131"/>
      <c r="G94" s="131"/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109">
        <f>U95+U102</f>
        <v>1045280</v>
      </c>
      <c r="V94" s="78">
        <f>V95+V102</f>
        <v>957580</v>
      </c>
      <c r="W94" s="78">
        <f>W95+W102</f>
        <v>939966.89</v>
      </c>
      <c r="X94" s="178">
        <f t="shared" si="24"/>
        <v>98.160664383132485</v>
      </c>
      <c r="Y94" s="45">
        <f>Y95+Y102</f>
        <v>958946.55</v>
      </c>
      <c r="Z94" s="196">
        <f t="shared" si="23"/>
        <v>98.020780198854666</v>
      </c>
      <c r="AA94" s="47"/>
    </row>
    <row r="95" spans="1:27" s="30" customFormat="1" ht="26.25" customHeight="1" x14ac:dyDescent="0.25">
      <c r="A95" s="41" t="s">
        <v>150</v>
      </c>
      <c r="B95" s="41" t="s">
        <v>164</v>
      </c>
      <c r="C95" s="60" t="s">
        <v>190</v>
      </c>
      <c r="D95" s="41" t="s">
        <v>144</v>
      </c>
      <c r="E95" s="155" t="s">
        <v>687</v>
      </c>
      <c r="F95" s="155"/>
      <c r="G95" s="155"/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5"/>
      <c r="S95" s="155"/>
      <c r="T95" s="155"/>
      <c r="U95" s="108">
        <f>U96</f>
        <v>500000</v>
      </c>
      <c r="V95" s="181">
        <f t="shared" ref="V95:Y95" si="31">V96</f>
        <v>500000</v>
      </c>
      <c r="W95" s="181">
        <f t="shared" si="31"/>
        <v>499995.79</v>
      </c>
      <c r="X95" s="178">
        <f t="shared" si="24"/>
        <v>99.999157999999994</v>
      </c>
      <c r="Y95" s="43">
        <f t="shared" si="31"/>
        <v>499997.41</v>
      </c>
      <c r="Z95" s="196">
        <f t="shared" si="23"/>
        <v>99.999675998321663</v>
      </c>
      <c r="AA95" s="47"/>
    </row>
    <row r="96" spans="1:27" s="30" customFormat="1" ht="27" customHeight="1" x14ac:dyDescent="0.25">
      <c r="A96" s="41" t="s">
        <v>150</v>
      </c>
      <c r="B96" s="41" t="s">
        <v>164</v>
      </c>
      <c r="C96" s="60" t="s">
        <v>191</v>
      </c>
      <c r="D96" s="41" t="s">
        <v>144</v>
      </c>
      <c r="E96" s="132" t="s">
        <v>36</v>
      </c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  <c r="T96" s="132"/>
      <c r="U96" s="109">
        <f>U97+U100</f>
        <v>500000</v>
      </c>
      <c r="V96" s="179">
        <f t="shared" ref="V96:Y96" si="32">V97+V100</f>
        <v>500000</v>
      </c>
      <c r="W96" s="179">
        <f t="shared" si="32"/>
        <v>499995.79</v>
      </c>
      <c r="X96" s="178">
        <f t="shared" si="24"/>
        <v>99.999157999999994</v>
      </c>
      <c r="Y96" s="45">
        <f t="shared" si="32"/>
        <v>499997.41</v>
      </c>
      <c r="Z96" s="196">
        <f t="shared" si="23"/>
        <v>99.999675998321663</v>
      </c>
      <c r="AA96" s="47"/>
    </row>
    <row r="97" spans="1:27" s="30" customFormat="1" ht="15" customHeight="1" x14ac:dyDescent="0.25">
      <c r="A97" s="41" t="s">
        <v>150</v>
      </c>
      <c r="B97" s="41" t="s">
        <v>164</v>
      </c>
      <c r="C97" s="60" t="s">
        <v>192</v>
      </c>
      <c r="D97" s="41" t="s">
        <v>144</v>
      </c>
      <c r="E97" s="132" t="s">
        <v>37</v>
      </c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Q97" s="132"/>
      <c r="R97" s="132"/>
      <c r="S97" s="132"/>
      <c r="T97" s="132"/>
      <c r="U97" s="109">
        <f>U99+U98</f>
        <v>500000</v>
      </c>
      <c r="V97" s="179">
        <f t="shared" ref="V97" si="33">V99+V98</f>
        <v>500000</v>
      </c>
      <c r="W97" s="179">
        <f>W99+W98</f>
        <v>499995.79</v>
      </c>
      <c r="X97" s="178">
        <f t="shared" si="24"/>
        <v>99.999157999999994</v>
      </c>
      <c r="Y97" s="45">
        <f>Y98</f>
        <v>499997.41</v>
      </c>
      <c r="Z97" s="196">
        <f t="shared" si="23"/>
        <v>99.999675998321663</v>
      </c>
      <c r="AA97" s="47"/>
    </row>
    <row r="98" spans="1:27" s="30" customFormat="1" ht="27" customHeight="1" x14ac:dyDescent="0.25">
      <c r="A98" s="41" t="s">
        <v>150</v>
      </c>
      <c r="B98" s="41" t="s">
        <v>164</v>
      </c>
      <c r="C98" s="60" t="s">
        <v>192</v>
      </c>
      <c r="D98" s="41" t="s">
        <v>436</v>
      </c>
      <c r="E98" s="132" t="s">
        <v>435</v>
      </c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  <c r="R98" s="132"/>
      <c r="S98" s="132"/>
      <c r="T98" s="132"/>
      <c r="U98" s="110">
        <v>500000</v>
      </c>
      <c r="V98" s="180">
        <v>500000</v>
      </c>
      <c r="W98" s="180">
        <v>499995.79</v>
      </c>
      <c r="X98" s="178">
        <f t="shared" si="24"/>
        <v>99.999157999999994</v>
      </c>
      <c r="Y98" s="38">
        <v>499997.41</v>
      </c>
      <c r="Z98" s="196">
        <f t="shared" si="23"/>
        <v>99.999675998321663</v>
      </c>
      <c r="AA98" s="47"/>
    </row>
    <row r="99" spans="1:27" s="30" customFormat="1" ht="15" hidden="1" customHeight="1" x14ac:dyDescent="0.25">
      <c r="A99" s="41" t="s">
        <v>150</v>
      </c>
      <c r="B99" s="41" t="s">
        <v>164</v>
      </c>
      <c r="C99" s="60" t="s">
        <v>192</v>
      </c>
      <c r="D99" s="41" t="s">
        <v>159</v>
      </c>
      <c r="E99" s="132" t="s">
        <v>13</v>
      </c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  <c r="R99" s="132"/>
      <c r="S99" s="132"/>
      <c r="T99" s="132"/>
      <c r="U99" s="110"/>
      <c r="V99" s="180">
        <v>0</v>
      </c>
      <c r="W99" s="180"/>
      <c r="X99" s="178" t="e">
        <f t="shared" si="24"/>
        <v>#DIV/0!</v>
      </c>
      <c r="Y99" s="38"/>
      <c r="Z99" s="196" t="e">
        <f t="shared" si="23"/>
        <v>#DIV/0!</v>
      </c>
      <c r="AA99" s="47"/>
    </row>
    <row r="100" spans="1:27" s="30" customFormat="1" ht="15" hidden="1" customHeight="1" x14ac:dyDescent="0.25">
      <c r="A100" s="41" t="s">
        <v>150</v>
      </c>
      <c r="B100" s="41" t="s">
        <v>164</v>
      </c>
      <c r="C100" s="60" t="s">
        <v>193</v>
      </c>
      <c r="D100" s="41" t="s">
        <v>144</v>
      </c>
      <c r="E100" s="132" t="s">
        <v>38</v>
      </c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  <c r="R100" s="132"/>
      <c r="S100" s="132"/>
      <c r="T100" s="132"/>
      <c r="U100" s="109">
        <f>U101</f>
        <v>0</v>
      </c>
      <c r="V100" s="179">
        <f>V101</f>
        <v>0</v>
      </c>
      <c r="W100" s="179">
        <f t="shared" ref="W100:Y100" si="34">W101</f>
        <v>0</v>
      </c>
      <c r="X100" s="178" t="e">
        <f t="shared" si="24"/>
        <v>#DIV/0!</v>
      </c>
      <c r="Y100" s="45">
        <f t="shared" si="34"/>
        <v>0</v>
      </c>
      <c r="Z100" s="196" t="e">
        <f t="shared" si="23"/>
        <v>#DIV/0!</v>
      </c>
      <c r="AA100" s="47"/>
    </row>
    <row r="101" spans="1:27" s="30" customFormat="1" ht="15" hidden="1" customHeight="1" x14ac:dyDescent="0.25">
      <c r="A101" s="41" t="s">
        <v>150</v>
      </c>
      <c r="B101" s="41" t="s">
        <v>164</v>
      </c>
      <c r="C101" s="60" t="s">
        <v>193</v>
      </c>
      <c r="D101" s="41" t="s">
        <v>159</v>
      </c>
      <c r="E101" s="132" t="s">
        <v>13</v>
      </c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132"/>
      <c r="U101" s="110"/>
      <c r="V101" s="180">
        <v>0</v>
      </c>
      <c r="W101" s="180">
        <v>0</v>
      </c>
      <c r="X101" s="178" t="e">
        <f t="shared" si="24"/>
        <v>#DIV/0!</v>
      </c>
      <c r="Y101" s="38"/>
      <c r="Z101" s="196" t="e">
        <f t="shared" si="23"/>
        <v>#DIV/0!</v>
      </c>
      <c r="AA101" s="47"/>
    </row>
    <row r="102" spans="1:27" s="30" customFormat="1" ht="42" customHeight="1" x14ac:dyDescent="0.25">
      <c r="A102" s="41" t="s">
        <v>150</v>
      </c>
      <c r="B102" s="41" t="s">
        <v>164</v>
      </c>
      <c r="C102" s="60" t="s">
        <v>194</v>
      </c>
      <c r="D102" s="41" t="s">
        <v>144</v>
      </c>
      <c r="E102" s="155" t="s">
        <v>689</v>
      </c>
      <c r="F102" s="155"/>
      <c r="G102" s="155"/>
      <c r="H102" s="155"/>
      <c r="I102" s="155"/>
      <c r="J102" s="155"/>
      <c r="K102" s="155"/>
      <c r="L102" s="155"/>
      <c r="M102" s="155"/>
      <c r="N102" s="155"/>
      <c r="O102" s="155"/>
      <c r="P102" s="155"/>
      <c r="Q102" s="155"/>
      <c r="R102" s="155"/>
      <c r="S102" s="155"/>
      <c r="T102" s="155"/>
      <c r="U102" s="108">
        <f>U103</f>
        <v>545280</v>
      </c>
      <c r="V102" s="77">
        <f t="shared" ref="V102:Y103" si="35">V103</f>
        <v>457580</v>
      </c>
      <c r="W102" s="77">
        <f t="shared" si="35"/>
        <v>439971.10000000003</v>
      </c>
      <c r="X102" s="178">
        <f t="shared" si="24"/>
        <v>96.15173303028979</v>
      </c>
      <c r="Y102" s="43">
        <f t="shared" si="35"/>
        <v>458949.14</v>
      </c>
      <c r="Z102" s="196">
        <f t="shared" si="23"/>
        <v>95.864892567398655</v>
      </c>
      <c r="AA102" s="47"/>
    </row>
    <row r="103" spans="1:27" s="30" customFormat="1" ht="27" customHeight="1" x14ac:dyDescent="0.25">
      <c r="A103" s="41" t="s">
        <v>150</v>
      </c>
      <c r="B103" s="41" t="s">
        <v>164</v>
      </c>
      <c r="C103" s="60" t="s">
        <v>195</v>
      </c>
      <c r="D103" s="41" t="s">
        <v>144</v>
      </c>
      <c r="E103" s="132" t="s">
        <v>39</v>
      </c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  <c r="T103" s="132"/>
      <c r="U103" s="109">
        <f>U104</f>
        <v>545280</v>
      </c>
      <c r="V103" s="78">
        <f t="shared" si="35"/>
        <v>457580</v>
      </c>
      <c r="W103" s="78">
        <f t="shared" si="35"/>
        <v>439971.10000000003</v>
      </c>
      <c r="X103" s="178">
        <f t="shared" si="24"/>
        <v>96.15173303028979</v>
      </c>
      <c r="Y103" s="45">
        <f t="shared" si="35"/>
        <v>458949.14</v>
      </c>
      <c r="Z103" s="196">
        <f t="shared" si="23"/>
        <v>95.864892567398655</v>
      </c>
      <c r="AA103" s="47"/>
    </row>
    <row r="104" spans="1:27" s="30" customFormat="1" ht="17.25" customHeight="1" x14ac:dyDescent="0.25">
      <c r="A104" s="41" t="s">
        <v>150</v>
      </c>
      <c r="B104" s="41" t="s">
        <v>164</v>
      </c>
      <c r="C104" s="60" t="s">
        <v>196</v>
      </c>
      <c r="D104" s="41" t="s">
        <v>144</v>
      </c>
      <c r="E104" s="132" t="s">
        <v>40</v>
      </c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  <c r="R104" s="132"/>
      <c r="S104" s="132"/>
      <c r="T104" s="132"/>
      <c r="U104" s="109">
        <f>U106+U107</f>
        <v>545280</v>
      </c>
      <c r="V104" s="78">
        <f t="shared" ref="V104:W104" si="36">V106+V107</f>
        <v>457580</v>
      </c>
      <c r="W104" s="78">
        <f t="shared" si="36"/>
        <v>439971.10000000003</v>
      </c>
      <c r="X104" s="178">
        <f t="shared" si="24"/>
        <v>96.15173303028979</v>
      </c>
      <c r="Y104" s="45">
        <f>Y106+Y105+Y107</f>
        <v>458949.14</v>
      </c>
      <c r="Z104" s="196">
        <f t="shared" si="23"/>
        <v>95.864892567398655</v>
      </c>
      <c r="AA104" s="47"/>
    </row>
    <row r="105" spans="1:27" s="30" customFormat="1" ht="15.75" hidden="1" customHeight="1" x14ac:dyDescent="0.25">
      <c r="A105" s="41" t="s">
        <v>150</v>
      </c>
      <c r="B105" s="41" t="s">
        <v>164</v>
      </c>
      <c r="C105" s="60" t="s">
        <v>196</v>
      </c>
      <c r="D105" s="41" t="s">
        <v>320</v>
      </c>
      <c r="E105" s="132" t="s">
        <v>321</v>
      </c>
      <c r="F105" s="132"/>
      <c r="G105" s="132"/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  <c r="R105" s="132"/>
      <c r="S105" s="132"/>
      <c r="T105" s="132"/>
      <c r="U105" s="109"/>
      <c r="V105" s="78"/>
      <c r="W105" s="78"/>
      <c r="X105" s="178" t="e">
        <f t="shared" si="24"/>
        <v>#DIV/0!</v>
      </c>
      <c r="Y105" s="38"/>
      <c r="Z105" s="196" t="e">
        <f t="shared" si="23"/>
        <v>#DIV/0!</v>
      </c>
      <c r="AA105" s="47"/>
    </row>
    <row r="106" spans="1:27" s="30" customFormat="1" ht="14.25" customHeight="1" x14ac:dyDescent="0.25">
      <c r="A106" s="41" t="s">
        <v>150</v>
      </c>
      <c r="B106" s="41" t="s">
        <v>164</v>
      </c>
      <c r="C106" s="60" t="s">
        <v>196</v>
      </c>
      <c r="D106" s="41" t="s">
        <v>159</v>
      </c>
      <c r="E106" s="132" t="s">
        <v>600</v>
      </c>
      <c r="F106" s="132"/>
      <c r="G106" s="132"/>
      <c r="H106" s="132"/>
      <c r="I106" s="132"/>
      <c r="J106" s="132"/>
      <c r="K106" s="132"/>
      <c r="L106" s="132"/>
      <c r="M106" s="132"/>
      <c r="N106" s="132"/>
      <c r="O106" s="132"/>
      <c r="P106" s="132"/>
      <c r="Q106" s="132"/>
      <c r="R106" s="132"/>
      <c r="S106" s="132"/>
      <c r="T106" s="132"/>
      <c r="U106" s="110">
        <v>473070</v>
      </c>
      <c r="V106" s="75">
        <v>385370</v>
      </c>
      <c r="W106" s="75">
        <v>370937.33</v>
      </c>
      <c r="X106" s="178">
        <f t="shared" si="24"/>
        <v>96.254853776889746</v>
      </c>
      <c r="Y106" s="37">
        <v>393955.38</v>
      </c>
      <c r="Z106" s="196">
        <f t="shared" si="23"/>
        <v>94.15719363954365</v>
      </c>
      <c r="AA106" s="47"/>
    </row>
    <row r="107" spans="1:27" s="30" customFormat="1" ht="14.25" customHeight="1" x14ac:dyDescent="0.25">
      <c r="A107" s="41" t="s">
        <v>150</v>
      </c>
      <c r="B107" s="41" t="s">
        <v>164</v>
      </c>
      <c r="C107" s="60" t="s">
        <v>196</v>
      </c>
      <c r="D107" s="41" t="s">
        <v>604</v>
      </c>
      <c r="E107" s="132" t="s">
        <v>605</v>
      </c>
      <c r="F107" s="132"/>
      <c r="G107" s="132"/>
      <c r="H107" s="132"/>
      <c r="I107" s="132"/>
      <c r="J107" s="132"/>
      <c r="K107" s="132"/>
      <c r="L107" s="132"/>
      <c r="M107" s="132"/>
      <c r="N107" s="132"/>
      <c r="O107" s="132"/>
      <c r="P107" s="132"/>
      <c r="Q107" s="132"/>
      <c r="R107" s="132"/>
      <c r="S107" s="132"/>
      <c r="T107" s="132"/>
      <c r="U107" s="110">
        <v>72210</v>
      </c>
      <c r="V107" s="75">
        <v>72210</v>
      </c>
      <c r="W107" s="75">
        <v>69033.77</v>
      </c>
      <c r="X107" s="178">
        <f t="shared" si="24"/>
        <v>95.60139869824124</v>
      </c>
      <c r="Y107" s="37">
        <v>64993.760000000002</v>
      </c>
      <c r="Z107" s="196">
        <f t="shared" si="23"/>
        <v>106.21599673568663</v>
      </c>
      <c r="AA107" s="47"/>
    </row>
    <row r="108" spans="1:27" s="30" customFormat="1" ht="15.75" customHeight="1" x14ac:dyDescent="0.25">
      <c r="A108" s="41" t="s">
        <v>154</v>
      </c>
      <c r="B108" s="41" t="s">
        <v>142</v>
      </c>
      <c r="C108" s="60" t="s">
        <v>143</v>
      </c>
      <c r="D108" s="41" t="s">
        <v>144</v>
      </c>
      <c r="E108" s="155" t="s">
        <v>41</v>
      </c>
      <c r="F108" s="155"/>
      <c r="G108" s="155"/>
      <c r="H108" s="155"/>
      <c r="I108" s="155"/>
      <c r="J108" s="155"/>
      <c r="K108" s="155"/>
      <c r="L108" s="155"/>
      <c r="M108" s="155"/>
      <c r="N108" s="155"/>
      <c r="O108" s="155"/>
      <c r="P108" s="155"/>
      <c r="Q108" s="155"/>
      <c r="R108" s="155"/>
      <c r="S108" s="155"/>
      <c r="T108" s="155"/>
      <c r="U108" s="108">
        <f>U109+U148</f>
        <v>31369431</v>
      </c>
      <c r="V108" s="77">
        <f>V109+V148</f>
        <v>31569431</v>
      </c>
      <c r="W108" s="77">
        <f>W109+W148</f>
        <v>19963239.009999998</v>
      </c>
      <c r="X108" s="178">
        <f t="shared" si="24"/>
        <v>63.235979799572561</v>
      </c>
      <c r="Y108" s="43">
        <f>Y109+Y148</f>
        <v>63532871.359999999</v>
      </c>
      <c r="Z108" s="196">
        <f t="shared" si="23"/>
        <v>31.421905830260897</v>
      </c>
      <c r="AA108" s="47"/>
    </row>
    <row r="109" spans="1:27" s="30" customFormat="1" ht="15" customHeight="1" x14ac:dyDescent="0.25">
      <c r="A109" s="41" t="s">
        <v>154</v>
      </c>
      <c r="B109" s="41" t="s">
        <v>179</v>
      </c>
      <c r="C109" s="60" t="s">
        <v>143</v>
      </c>
      <c r="D109" s="41" t="s">
        <v>144</v>
      </c>
      <c r="E109" s="132" t="s">
        <v>42</v>
      </c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  <c r="R109" s="132"/>
      <c r="S109" s="132"/>
      <c r="T109" s="132"/>
      <c r="U109" s="109">
        <f>U110+U142</f>
        <v>26684381</v>
      </c>
      <c r="V109" s="179">
        <f>V110+V142</f>
        <v>26884381</v>
      </c>
      <c r="W109" s="179">
        <f>W110+W142</f>
        <v>15465911.01</v>
      </c>
      <c r="X109" s="178">
        <f t="shared" si="24"/>
        <v>57.52749527690446</v>
      </c>
      <c r="Y109" s="45">
        <f>Y110+Y142</f>
        <v>61734492.560000002</v>
      </c>
      <c r="Z109" s="196">
        <f t="shared" si="23"/>
        <v>25.052301183116743</v>
      </c>
      <c r="AA109" s="47"/>
    </row>
    <row r="110" spans="1:27" s="30" customFormat="1" ht="27.75" customHeight="1" x14ac:dyDescent="0.25">
      <c r="A110" s="41" t="s">
        <v>154</v>
      </c>
      <c r="B110" s="41" t="s">
        <v>179</v>
      </c>
      <c r="C110" s="60" t="s">
        <v>197</v>
      </c>
      <c r="D110" s="41" t="s">
        <v>144</v>
      </c>
      <c r="E110" s="131" t="s">
        <v>690</v>
      </c>
      <c r="F110" s="131"/>
      <c r="G110" s="131"/>
      <c r="H110" s="131"/>
      <c r="I110" s="131"/>
      <c r="J110" s="131"/>
      <c r="K110" s="131"/>
      <c r="L110" s="131"/>
      <c r="M110" s="131"/>
      <c r="N110" s="131"/>
      <c r="O110" s="131"/>
      <c r="P110" s="131"/>
      <c r="Q110" s="131"/>
      <c r="R110" s="131"/>
      <c r="S110" s="131"/>
      <c r="T110" s="131"/>
      <c r="U110" s="109">
        <f>U111</f>
        <v>26234381</v>
      </c>
      <c r="V110" s="179">
        <f t="shared" ref="V110" si="37">V111</f>
        <v>26234381</v>
      </c>
      <c r="W110" s="179">
        <f>W111</f>
        <v>14815911.01</v>
      </c>
      <c r="X110" s="178">
        <f t="shared" si="24"/>
        <v>56.475169015804106</v>
      </c>
      <c r="Y110" s="45">
        <f>Y111</f>
        <v>61634492.560000002</v>
      </c>
      <c r="Z110" s="196">
        <f t="shared" si="23"/>
        <v>24.038343457727006</v>
      </c>
      <c r="AA110" s="47"/>
    </row>
    <row r="111" spans="1:27" s="30" customFormat="1" ht="27.75" customHeight="1" x14ac:dyDescent="0.25">
      <c r="A111" s="41" t="s">
        <v>154</v>
      </c>
      <c r="B111" s="41" t="s">
        <v>179</v>
      </c>
      <c r="C111" s="60" t="s">
        <v>198</v>
      </c>
      <c r="D111" s="41" t="s">
        <v>144</v>
      </c>
      <c r="E111" s="155" t="s">
        <v>447</v>
      </c>
      <c r="F111" s="155"/>
      <c r="G111" s="155"/>
      <c r="H111" s="155"/>
      <c r="I111" s="155"/>
      <c r="J111" s="155"/>
      <c r="K111" s="155"/>
      <c r="L111" s="155"/>
      <c r="M111" s="155"/>
      <c r="N111" s="155"/>
      <c r="O111" s="155"/>
      <c r="P111" s="155"/>
      <c r="Q111" s="155"/>
      <c r="R111" s="155"/>
      <c r="S111" s="155"/>
      <c r="T111" s="155"/>
      <c r="U111" s="108">
        <f>U112+U129+U139</f>
        <v>26234381</v>
      </c>
      <c r="V111" s="181">
        <f>V112+V129+V139</f>
        <v>26234381</v>
      </c>
      <c r="W111" s="181">
        <f>W112+W129+W139</f>
        <v>14815911.01</v>
      </c>
      <c r="X111" s="178">
        <f t="shared" si="24"/>
        <v>56.475169015804106</v>
      </c>
      <c r="Y111" s="43">
        <f>Y112+Y129+Y139</f>
        <v>61634492.560000002</v>
      </c>
      <c r="Z111" s="196">
        <f t="shared" si="23"/>
        <v>24.038343457727006</v>
      </c>
      <c r="AA111" s="47"/>
    </row>
    <row r="112" spans="1:27" s="30" customFormat="1" ht="27.75" customHeight="1" x14ac:dyDescent="0.25">
      <c r="A112" s="41" t="s">
        <v>154</v>
      </c>
      <c r="B112" s="41" t="s">
        <v>179</v>
      </c>
      <c r="C112" s="60" t="s">
        <v>199</v>
      </c>
      <c r="D112" s="41" t="s">
        <v>144</v>
      </c>
      <c r="E112" s="132" t="s">
        <v>44</v>
      </c>
      <c r="F112" s="132"/>
      <c r="G112" s="132"/>
      <c r="H112" s="132"/>
      <c r="I112" s="132"/>
      <c r="J112" s="132"/>
      <c r="K112" s="132"/>
      <c r="L112" s="132"/>
      <c r="M112" s="132"/>
      <c r="N112" s="132"/>
      <c r="O112" s="132"/>
      <c r="P112" s="132"/>
      <c r="Q112" s="132"/>
      <c r="R112" s="132"/>
      <c r="S112" s="132"/>
      <c r="T112" s="132"/>
      <c r="U112" s="109">
        <f>U115+U119+U113+U123+U126</f>
        <v>18455125</v>
      </c>
      <c r="V112" s="179">
        <f t="shared" ref="V112" si="38">V115+V119+V113+V123+V126</f>
        <v>18455125</v>
      </c>
      <c r="W112" s="179">
        <f>W115+W119+W113+W123+W126</f>
        <v>7036655.4399999995</v>
      </c>
      <c r="X112" s="178">
        <f t="shared" si="24"/>
        <v>38.128462635717717</v>
      </c>
      <c r="Y112" s="45">
        <f>Y113+Y115+Y119+Y121+Y123+Y126</f>
        <v>55303554.460000001</v>
      </c>
      <c r="Z112" s="196">
        <f t="shared" si="23"/>
        <v>12.723694722171027</v>
      </c>
      <c r="AA112" s="47"/>
    </row>
    <row r="113" spans="1:27" s="30" customFormat="1" ht="24.75" hidden="1" customHeight="1" x14ac:dyDescent="0.25">
      <c r="A113" s="41" t="s">
        <v>154</v>
      </c>
      <c r="B113" s="41" t="s">
        <v>179</v>
      </c>
      <c r="C113" s="60" t="s">
        <v>390</v>
      </c>
      <c r="D113" s="41" t="s">
        <v>144</v>
      </c>
      <c r="E113" s="166" t="s">
        <v>391</v>
      </c>
      <c r="F113" s="166"/>
      <c r="G113" s="166"/>
      <c r="H113" s="166"/>
      <c r="I113" s="166"/>
      <c r="J113" s="166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  <c r="U113" s="111">
        <f>U114</f>
        <v>0</v>
      </c>
      <c r="V113" s="179">
        <f t="shared" ref="V113:W113" si="39">V114</f>
        <v>0</v>
      </c>
      <c r="W113" s="179">
        <f t="shared" si="39"/>
        <v>0</v>
      </c>
      <c r="X113" s="178" t="e">
        <f t="shared" si="24"/>
        <v>#DIV/0!</v>
      </c>
      <c r="Y113" s="45">
        <f>Y114</f>
        <v>0</v>
      </c>
      <c r="Z113" s="196" t="e">
        <f t="shared" si="23"/>
        <v>#DIV/0!</v>
      </c>
      <c r="AA113" s="47"/>
    </row>
    <row r="114" spans="1:27" s="30" customFormat="1" ht="15" hidden="1" customHeight="1" x14ac:dyDescent="0.25">
      <c r="A114" s="41" t="s">
        <v>154</v>
      </c>
      <c r="B114" s="41" t="s">
        <v>179</v>
      </c>
      <c r="C114" s="60" t="s">
        <v>390</v>
      </c>
      <c r="D114" s="41" t="s">
        <v>159</v>
      </c>
      <c r="E114" s="166" t="s">
        <v>46</v>
      </c>
      <c r="F114" s="166"/>
      <c r="G114" s="166"/>
      <c r="H114" s="166"/>
      <c r="I114" s="166"/>
      <c r="J114" s="166"/>
      <c r="K114" s="166"/>
      <c r="L114" s="166"/>
      <c r="M114" s="166"/>
      <c r="N114" s="166"/>
      <c r="O114" s="166"/>
      <c r="P114" s="166"/>
      <c r="Q114" s="166"/>
      <c r="R114" s="166"/>
      <c r="S114" s="166"/>
      <c r="T114" s="166"/>
      <c r="U114" s="112">
        <v>0</v>
      </c>
      <c r="V114" s="180">
        <v>0</v>
      </c>
      <c r="W114" s="180">
        <v>0</v>
      </c>
      <c r="X114" s="178" t="e">
        <f t="shared" si="24"/>
        <v>#DIV/0!</v>
      </c>
      <c r="Y114" s="38">
        <v>0</v>
      </c>
      <c r="Z114" s="196" t="e">
        <f t="shared" si="23"/>
        <v>#DIV/0!</v>
      </c>
      <c r="AA114" s="47"/>
    </row>
    <row r="115" spans="1:27" s="30" customFormat="1" ht="16.5" hidden="1" customHeight="1" x14ac:dyDescent="0.25">
      <c r="A115" s="41" t="s">
        <v>154</v>
      </c>
      <c r="B115" s="41" t="s">
        <v>179</v>
      </c>
      <c r="C115" s="60" t="s">
        <v>200</v>
      </c>
      <c r="D115" s="41" t="s">
        <v>144</v>
      </c>
      <c r="E115" s="132" t="s">
        <v>45</v>
      </c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32"/>
      <c r="Q115" s="132"/>
      <c r="R115" s="132"/>
      <c r="S115" s="132"/>
      <c r="T115" s="132"/>
      <c r="U115" s="109">
        <f>U116+U117+U118</f>
        <v>0</v>
      </c>
      <c r="V115" s="78">
        <f t="shared" ref="V115:W115" si="40">V116+V117+V118</f>
        <v>0</v>
      </c>
      <c r="W115" s="78">
        <f t="shared" si="40"/>
        <v>0</v>
      </c>
      <c r="X115" s="178" t="e">
        <f t="shared" si="24"/>
        <v>#DIV/0!</v>
      </c>
      <c r="Y115" s="45">
        <f>Y116+Y117+Y118</f>
        <v>0</v>
      </c>
      <c r="Z115" s="196" t="e">
        <f t="shared" si="23"/>
        <v>#DIV/0!</v>
      </c>
      <c r="AA115" s="47"/>
    </row>
    <row r="116" spans="1:27" s="30" customFormat="1" ht="27" hidden="1" customHeight="1" x14ac:dyDescent="0.25">
      <c r="A116" s="41" t="s">
        <v>154</v>
      </c>
      <c r="B116" s="41" t="s">
        <v>179</v>
      </c>
      <c r="C116" s="60" t="s">
        <v>200</v>
      </c>
      <c r="D116" s="41" t="s">
        <v>201</v>
      </c>
      <c r="E116" s="132" t="s">
        <v>46</v>
      </c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  <c r="R116" s="132"/>
      <c r="S116" s="132"/>
      <c r="T116" s="132"/>
      <c r="U116" s="112">
        <v>0</v>
      </c>
      <c r="V116" s="180">
        <v>0</v>
      </c>
      <c r="W116" s="180">
        <v>0</v>
      </c>
      <c r="X116" s="178" t="e">
        <f t="shared" si="24"/>
        <v>#DIV/0!</v>
      </c>
      <c r="Y116" s="38">
        <v>0</v>
      </c>
      <c r="Z116" s="196" t="e">
        <f t="shared" si="23"/>
        <v>#DIV/0!</v>
      </c>
      <c r="AA116" s="47"/>
    </row>
    <row r="117" spans="1:27" s="30" customFormat="1" ht="14.25" hidden="1" customHeight="1" x14ac:dyDescent="0.25">
      <c r="A117" s="41" t="s">
        <v>154</v>
      </c>
      <c r="B117" s="41" t="s">
        <v>179</v>
      </c>
      <c r="C117" s="60" t="s">
        <v>200</v>
      </c>
      <c r="D117" s="41" t="s">
        <v>159</v>
      </c>
      <c r="E117" s="132" t="s">
        <v>410</v>
      </c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  <c r="P117" s="132"/>
      <c r="Q117" s="132"/>
      <c r="R117" s="132"/>
      <c r="S117" s="132"/>
      <c r="T117" s="132"/>
      <c r="U117" s="110"/>
      <c r="V117" s="180"/>
      <c r="W117" s="180"/>
      <c r="X117" s="178" t="e">
        <f t="shared" si="24"/>
        <v>#DIV/0!</v>
      </c>
      <c r="Y117" s="38"/>
      <c r="Z117" s="196" t="e">
        <f t="shared" si="23"/>
        <v>#DIV/0!</v>
      </c>
      <c r="AA117" s="47"/>
    </row>
    <row r="118" spans="1:27" s="30" customFormat="1" ht="14.25" hidden="1" customHeight="1" x14ac:dyDescent="0.25">
      <c r="A118" s="41" t="s">
        <v>154</v>
      </c>
      <c r="B118" s="41" t="s">
        <v>179</v>
      </c>
      <c r="C118" s="60" t="s">
        <v>200</v>
      </c>
      <c r="D118" s="41" t="s">
        <v>239</v>
      </c>
      <c r="E118" s="132" t="s">
        <v>510</v>
      </c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  <c r="P118" s="132"/>
      <c r="Q118" s="132"/>
      <c r="R118" s="132"/>
      <c r="S118" s="132"/>
      <c r="T118" s="132"/>
      <c r="U118" s="110"/>
      <c r="V118" s="75"/>
      <c r="W118" s="75"/>
      <c r="X118" s="178" t="e">
        <f t="shared" si="24"/>
        <v>#DIV/0!</v>
      </c>
      <c r="Y118" s="38"/>
      <c r="Z118" s="196" t="e">
        <f t="shared" si="23"/>
        <v>#DIV/0!</v>
      </c>
      <c r="AA118" s="47"/>
    </row>
    <row r="119" spans="1:27" s="30" customFormat="1" ht="15" customHeight="1" x14ac:dyDescent="0.25">
      <c r="A119" s="41" t="s">
        <v>154</v>
      </c>
      <c r="B119" s="41" t="s">
        <v>179</v>
      </c>
      <c r="C119" s="60" t="s">
        <v>202</v>
      </c>
      <c r="D119" s="41" t="s">
        <v>144</v>
      </c>
      <c r="E119" s="132" t="s">
        <v>47</v>
      </c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32"/>
      <c r="Q119" s="132"/>
      <c r="R119" s="132"/>
      <c r="S119" s="132"/>
      <c r="T119" s="132"/>
      <c r="U119" s="109">
        <f>U120</f>
        <v>2665651</v>
      </c>
      <c r="V119" s="179">
        <f t="shared" ref="V119:Y119" si="41">V120</f>
        <v>2665651</v>
      </c>
      <c r="W119" s="179">
        <f t="shared" si="41"/>
        <v>854503.44</v>
      </c>
      <c r="X119" s="178">
        <f t="shared" si="24"/>
        <v>32.056088362655125</v>
      </c>
      <c r="Y119" s="45">
        <f t="shared" si="41"/>
        <v>9923151.4600000009</v>
      </c>
      <c r="Z119" s="196">
        <f t="shared" si="23"/>
        <v>8.6112102938717001</v>
      </c>
      <c r="AA119" s="47"/>
    </row>
    <row r="120" spans="1:27" s="30" customFormat="1" ht="15" customHeight="1" x14ac:dyDescent="0.25">
      <c r="A120" s="41" t="s">
        <v>154</v>
      </c>
      <c r="B120" s="41" t="s">
        <v>179</v>
      </c>
      <c r="C120" s="60" t="s">
        <v>202</v>
      </c>
      <c r="D120" s="41" t="s">
        <v>159</v>
      </c>
      <c r="E120" s="132" t="s">
        <v>681</v>
      </c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  <c r="P120" s="132"/>
      <c r="Q120" s="132"/>
      <c r="R120" s="132"/>
      <c r="S120" s="132"/>
      <c r="T120" s="132"/>
      <c r="U120" s="110">
        <v>2665651</v>
      </c>
      <c r="V120" s="180">
        <v>2665651</v>
      </c>
      <c r="W120" s="180">
        <v>854503.44</v>
      </c>
      <c r="X120" s="178">
        <f t="shared" si="24"/>
        <v>32.056088362655125</v>
      </c>
      <c r="Y120" s="38">
        <v>9923151.4600000009</v>
      </c>
      <c r="Z120" s="196">
        <f t="shared" si="23"/>
        <v>8.6112102938717001</v>
      </c>
      <c r="AA120" s="47"/>
    </row>
    <row r="121" spans="1:27" s="30" customFormat="1" ht="15" hidden="1" customHeight="1" x14ac:dyDescent="0.25">
      <c r="A121" s="41" t="s">
        <v>154</v>
      </c>
      <c r="B121" s="41" t="s">
        <v>179</v>
      </c>
      <c r="C121" s="60" t="s">
        <v>500</v>
      </c>
      <c r="D121" s="41" t="s">
        <v>144</v>
      </c>
      <c r="E121" s="132" t="s">
        <v>501</v>
      </c>
      <c r="F121" s="132"/>
      <c r="G121" s="132"/>
      <c r="H121" s="132"/>
      <c r="I121" s="132"/>
      <c r="J121" s="132"/>
      <c r="K121" s="132"/>
      <c r="L121" s="132"/>
      <c r="M121" s="132"/>
      <c r="N121" s="132"/>
      <c r="O121" s="132"/>
      <c r="P121" s="132"/>
      <c r="Q121" s="132"/>
      <c r="R121" s="132"/>
      <c r="S121" s="132"/>
      <c r="T121" s="132"/>
      <c r="U121" s="110"/>
      <c r="V121" s="75"/>
      <c r="W121" s="75"/>
      <c r="X121" s="178" t="e">
        <f t="shared" si="24"/>
        <v>#DIV/0!</v>
      </c>
      <c r="Y121" s="45">
        <f>Y122</f>
        <v>0</v>
      </c>
      <c r="Z121" s="196" t="e">
        <f t="shared" si="23"/>
        <v>#DIV/0!</v>
      </c>
      <c r="AA121" s="47"/>
    </row>
    <row r="122" spans="1:27" s="30" customFormat="1" ht="15" hidden="1" customHeight="1" x14ac:dyDescent="0.25">
      <c r="A122" s="41" t="s">
        <v>154</v>
      </c>
      <c r="B122" s="41" t="s">
        <v>179</v>
      </c>
      <c r="C122" s="60" t="s">
        <v>500</v>
      </c>
      <c r="D122" s="41" t="s">
        <v>159</v>
      </c>
      <c r="E122" s="132" t="s">
        <v>13</v>
      </c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  <c r="P122" s="132"/>
      <c r="Q122" s="132"/>
      <c r="R122" s="132"/>
      <c r="S122" s="132"/>
      <c r="T122" s="132"/>
      <c r="U122" s="110"/>
      <c r="V122" s="75"/>
      <c r="W122" s="75"/>
      <c r="X122" s="178" t="e">
        <f t="shared" si="24"/>
        <v>#DIV/0!</v>
      </c>
      <c r="Y122" s="38"/>
      <c r="Z122" s="196" t="e">
        <f t="shared" si="23"/>
        <v>#DIV/0!</v>
      </c>
      <c r="AA122" s="47"/>
    </row>
    <row r="123" spans="1:27" s="30" customFormat="1" ht="27.75" customHeight="1" x14ac:dyDescent="0.25">
      <c r="A123" s="41" t="s">
        <v>154</v>
      </c>
      <c r="B123" s="41" t="s">
        <v>179</v>
      </c>
      <c r="C123" s="60" t="s">
        <v>464</v>
      </c>
      <c r="D123" s="41" t="s">
        <v>144</v>
      </c>
      <c r="E123" s="132" t="s">
        <v>465</v>
      </c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2"/>
      <c r="Q123" s="132"/>
      <c r="R123" s="132"/>
      <c r="S123" s="132"/>
      <c r="T123" s="132"/>
      <c r="U123" s="111">
        <f>U124+U125</f>
        <v>15000000</v>
      </c>
      <c r="V123" s="179">
        <f t="shared" ref="V123:W123" si="42">V124+V125</f>
        <v>15000000</v>
      </c>
      <c r="W123" s="179">
        <f t="shared" si="42"/>
        <v>5873044</v>
      </c>
      <c r="X123" s="178">
        <f t="shared" si="24"/>
        <v>39.153626666666668</v>
      </c>
      <c r="Y123" s="45">
        <f>Y124</f>
        <v>38526248</v>
      </c>
      <c r="Z123" s="196">
        <f t="shared" si="23"/>
        <v>15.244266713955639</v>
      </c>
      <c r="AA123" s="47"/>
    </row>
    <row r="124" spans="1:27" s="30" customFormat="1" ht="19.5" customHeight="1" x14ac:dyDescent="0.25">
      <c r="A124" s="41" t="s">
        <v>154</v>
      </c>
      <c r="B124" s="41" t="s">
        <v>179</v>
      </c>
      <c r="C124" s="60" t="s">
        <v>464</v>
      </c>
      <c r="D124" s="41" t="s">
        <v>159</v>
      </c>
      <c r="E124" s="132" t="s">
        <v>681</v>
      </c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  <c r="R124" s="132"/>
      <c r="S124" s="132"/>
      <c r="T124" s="132"/>
      <c r="U124" s="112">
        <v>15000000</v>
      </c>
      <c r="V124" s="180">
        <v>15000000</v>
      </c>
      <c r="W124" s="180">
        <v>5873044</v>
      </c>
      <c r="X124" s="178">
        <f t="shared" si="24"/>
        <v>39.153626666666668</v>
      </c>
      <c r="Y124" s="38">
        <v>38526248</v>
      </c>
      <c r="Z124" s="196">
        <f t="shared" si="23"/>
        <v>15.244266713955639</v>
      </c>
      <c r="AA124" s="47"/>
    </row>
    <row r="125" spans="1:27" s="30" customFormat="1" ht="26.25" hidden="1" customHeight="1" x14ac:dyDescent="0.25">
      <c r="A125" s="41" t="s">
        <v>154</v>
      </c>
      <c r="B125" s="41" t="s">
        <v>179</v>
      </c>
      <c r="C125" s="60" t="s">
        <v>464</v>
      </c>
      <c r="D125" s="41" t="s">
        <v>239</v>
      </c>
      <c r="E125" s="132" t="s">
        <v>72</v>
      </c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  <c r="P125" s="132"/>
      <c r="Q125" s="132"/>
      <c r="R125" s="132"/>
      <c r="S125" s="132"/>
      <c r="T125" s="132"/>
      <c r="U125" s="112"/>
      <c r="V125" s="180"/>
      <c r="W125" s="180"/>
      <c r="X125" s="178" t="e">
        <f t="shared" si="24"/>
        <v>#DIV/0!</v>
      </c>
      <c r="Y125" s="38"/>
      <c r="Z125" s="196" t="e">
        <f t="shared" si="23"/>
        <v>#DIV/0!</v>
      </c>
      <c r="AA125" s="47"/>
    </row>
    <row r="126" spans="1:27" s="30" customFormat="1" ht="27" customHeight="1" x14ac:dyDescent="0.25">
      <c r="A126" s="41" t="s">
        <v>154</v>
      </c>
      <c r="B126" s="41" t="s">
        <v>179</v>
      </c>
      <c r="C126" s="60" t="s">
        <v>448</v>
      </c>
      <c r="D126" s="41" t="s">
        <v>144</v>
      </c>
      <c r="E126" s="132" t="s">
        <v>401</v>
      </c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  <c r="R126" s="132"/>
      <c r="S126" s="132"/>
      <c r="T126" s="132"/>
      <c r="U126" s="111">
        <f>U127+U128</f>
        <v>789474</v>
      </c>
      <c r="V126" s="179">
        <f t="shared" ref="V126:W126" si="43">V127+V128</f>
        <v>789474</v>
      </c>
      <c r="W126" s="179">
        <f t="shared" si="43"/>
        <v>309108</v>
      </c>
      <c r="X126" s="178">
        <f t="shared" si="24"/>
        <v>39.15366433853427</v>
      </c>
      <c r="Y126" s="45">
        <f>Y127</f>
        <v>6854155</v>
      </c>
      <c r="Z126" s="196">
        <f t="shared" si="23"/>
        <v>4.5097900470590462</v>
      </c>
      <c r="AA126" s="47"/>
    </row>
    <row r="127" spans="1:27" s="30" customFormat="1" ht="18" customHeight="1" x14ac:dyDescent="0.25">
      <c r="A127" s="41" t="s">
        <v>154</v>
      </c>
      <c r="B127" s="41" t="s">
        <v>179</v>
      </c>
      <c r="C127" s="60" t="s">
        <v>448</v>
      </c>
      <c r="D127" s="41" t="s">
        <v>159</v>
      </c>
      <c r="E127" s="132" t="s">
        <v>600</v>
      </c>
      <c r="F127" s="132"/>
      <c r="G127" s="132"/>
      <c r="H127" s="132"/>
      <c r="I127" s="132"/>
      <c r="J127" s="132"/>
      <c r="K127" s="132"/>
      <c r="L127" s="132"/>
      <c r="M127" s="132"/>
      <c r="N127" s="132"/>
      <c r="O127" s="132"/>
      <c r="P127" s="132"/>
      <c r="Q127" s="132"/>
      <c r="R127" s="132"/>
      <c r="S127" s="132"/>
      <c r="T127" s="132"/>
      <c r="U127" s="112">
        <v>789474</v>
      </c>
      <c r="V127" s="180">
        <v>789474</v>
      </c>
      <c r="W127" s="180">
        <v>309108</v>
      </c>
      <c r="X127" s="178">
        <f t="shared" si="24"/>
        <v>39.15366433853427</v>
      </c>
      <c r="Y127" s="38">
        <v>6854155</v>
      </c>
      <c r="Z127" s="196">
        <f t="shared" si="23"/>
        <v>4.5097900470590462</v>
      </c>
      <c r="AA127" s="47"/>
    </row>
    <row r="128" spans="1:27" s="30" customFormat="1" ht="27.75" hidden="1" customHeight="1" x14ac:dyDescent="0.25">
      <c r="A128" s="41" t="s">
        <v>154</v>
      </c>
      <c r="B128" s="41" t="s">
        <v>179</v>
      </c>
      <c r="C128" s="60" t="s">
        <v>448</v>
      </c>
      <c r="D128" s="41" t="s">
        <v>239</v>
      </c>
      <c r="E128" s="132" t="s">
        <v>72</v>
      </c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  <c r="P128" s="132"/>
      <c r="Q128" s="132"/>
      <c r="R128" s="132"/>
      <c r="S128" s="132"/>
      <c r="T128" s="132"/>
      <c r="U128" s="112"/>
      <c r="V128" s="180"/>
      <c r="W128" s="180"/>
      <c r="X128" s="178" t="e">
        <f t="shared" si="24"/>
        <v>#DIV/0!</v>
      </c>
      <c r="Y128" s="38"/>
      <c r="Z128" s="196" t="e">
        <f t="shared" si="23"/>
        <v>#DIV/0!</v>
      </c>
      <c r="AA128" s="47"/>
    </row>
    <row r="129" spans="1:27" s="30" customFormat="1" ht="27" hidden="1" customHeight="1" x14ac:dyDescent="0.25">
      <c r="A129" s="41" t="s">
        <v>154</v>
      </c>
      <c r="B129" s="41" t="s">
        <v>179</v>
      </c>
      <c r="C129" s="60" t="s">
        <v>423</v>
      </c>
      <c r="D129" s="41" t="s">
        <v>144</v>
      </c>
      <c r="E129" s="132" t="s">
        <v>424</v>
      </c>
      <c r="F129" s="132"/>
      <c r="G129" s="132"/>
      <c r="H129" s="132"/>
      <c r="I129" s="132"/>
      <c r="J129" s="132"/>
      <c r="K129" s="132"/>
      <c r="L129" s="132"/>
      <c r="M129" s="132"/>
      <c r="N129" s="132"/>
      <c r="O129" s="132"/>
      <c r="P129" s="132"/>
      <c r="Q129" s="132"/>
      <c r="R129" s="132"/>
      <c r="S129" s="132"/>
      <c r="T129" s="132"/>
      <c r="U129" s="111">
        <f>U130+U133+U135+U137</f>
        <v>0</v>
      </c>
      <c r="V129" s="179">
        <f t="shared" ref="V129:Y129" si="44">V130+V133+V135+V137</f>
        <v>0</v>
      </c>
      <c r="W129" s="179">
        <f t="shared" si="44"/>
        <v>0</v>
      </c>
      <c r="X129" s="178" t="e">
        <f t="shared" si="24"/>
        <v>#DIV/0!</v>
      </c>
      <c r="Y129" s="45">
        <f t="shared" si="44"/>
        <v>0</v>
      </c>
      <c r="Z129" s="196" t="e">
        <f t="shared" si="23"/>
        <v>#DIV/0!</v>
      </c>
      <c r="AA129" s="47"/>
    </row>
    <row r="130" spans="1:27" s="30" customFormat="1" ht="37.5" hidden="1" customHeight="1" x14ac:dyDescent="0.25">
      <c r="A130" s="41" t="s">
        <v>154</v>
      </c>
      <c r="B130" s="41" t="s">
        <v>179</v>
      </c>
      <c r="C130" s="60" t="s">
        <v>425</v>
      </c>
      <c r="D130" s="41" t="s">
        <v>144</v>
      </c>
      <c r="E130" s="132" t="s">
        <v>454</v>
      </c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  <c r="P130" s="132"/>
      <c r="Q130" s="132"/>
      <c r="R130" s="132"/>
      <c r="S130" s="132"/>
      <c r="T130" s="132"/>
      <c r="U130" s="111">
        <f>U131+U132</f>
        <v>0</v>
      </c>
      <c r="V130" s="179">
        <f t="shared" ref="V130:W130" si="45">V131+V132</f>
        <v>0</v>
      </c>
      <c r="W130" s="179">
        <f t="shared" si="45"/>
        <v>0</v>
      </c>
      <c r="X130" s="178" t="e">
        <f t="shared" si="24"/>
        <v>#DIV/0!</v>
      </c>
      <c r="Y130" s="45">
        <f>Y131+Y132</f>
        <v>0</v>
      </c>
      <c r="Z130" s="196" t="e">
        <f t="shared" si="23"/>
        <v>#DIV/0!</v>
      </c>
      <c r="AA130" s="47"/>
    </row>
    <row r="131" spans="1:27" s="30" customFormat="1" ht="15.75" hidden="1" customHeight="1" x14ac:dyDescent="0.25">
      <c r="A131" s="41" t="s">
        <v>154</v>
      </c>
      <c r="B131" s="41" t="s">
        <v>179</v>
      </c>
      <c r="C131" s="60" t="s">
        <v>425</v>
      </c>
      <c r="D131" s="41" t="s">
        <v>201</v>
      </c>
      <c r="E131" s="132" t="s">
        <v>46</v>
      </c>
      <c r="F131" s="132"/>
      <c r="G131" s="132"/>
      <c r="H131" s="132"/>
      <c r="I131" s="132"/>
      <c r="J131" s="132"/>
      <c r="K131" s="132"/>
      <c r="L131" s="132"/>
      <c r="M131" s="132"/>
      <c r="N131" s="132"/>
      <c r="O131" s="132"/>
      <c r="P131" s="132"/>
      <c r="Q131" s="132"/>
      <c r="R131" s="132"/>
      <c r="S131" s="132"/>
      <c r="T131" s="132"/>
      <c r="U131" s="112"/>
      <c r="V131" s="180"/>
      <c r="W131" s="180"/>
      <c r="X131" s="178" t="e">
        <f t="shared" si="24"/>
        <v>#DIV/0!</v>
      </c>
      <c r="Y131" s="38"/>
      <c r="Z131" s="196" t="e">
        <f t="shared" si="23"/>
        <v>#DIV/0!</v>
      </c>
      <c r="AA131" s="47"/>
    </row>
    <row r="132" spans="1:27" s="30" customFormat="1" ht="17.25" hidden="1" customHeight="1" x14ac:dyDescent="0.25">
      <c r="A132" s="41" t="s">
        <v>154</v>
      </c>
      <c r="B132" s="41" t="s">
        <v>179</v>
      </c>
      <c r="C132" s="60" t="s">
        <v>425</v>
      </c>
      <c r="D132" s="41" t="s">
        <v>159</v>
      </c>
      <c r="E132" s="132" t="s">
        <v>13</v>
      </c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2"/>
      <c r="Q132" s="132"/>
      <c r="R132" s="132"/>
      <c r="S132" s="132"/>
      <c r="T132" s="132"/>
      <c r="U132" s="112"/>
      <c r="V132" s="180"/>
      <c r="W132" s="180"/>
      <c r="X132" s="178" t="e">
        <f t="shared" si="24"/>
        <v>#DIV/0!</v>
      </c>
      <c r="Y132" s="38"/>
      <c r="Z132" s="196" t="e">
        <f t="shared" si="23"/>
        <v>#DIV/0!</v>
      </c>
      <c r="AA132" s="47"/>
    </row>
    <row r="133" spans="1:27" s="30" customFormat="1" ht="18" hidden="1" customHeight="1" x14ac:dyDescent="0.25">
      <c r="A133" s="41" t="s">
        <v>154</v>
      </c>
      <c r="B133" s="41" t="s">
        <v>179</v>
      </c>
      <c r="C133" s="60" t="s">
        <v>564</v>
      </c>
      <c r="D133" s="41" t="s">
        <v>144</v>
      </c>
      <c r="E133" s="132" t="s">
        <v>492</v>
      </c>
      <c r="F133" s="132"/>
      <c r="G133" s="132"/>
      <c r="H133" s="132"/>
      <c r="I133" s="132"/>
      <c r="J133" s="132"/>
      <c r="K133" s="132"/>
      <c r="L133" s="132"/>
      <c r="M133" s="132"/>
      <c r="N133" s="132"/>
      <c r="O133" s="132"/>
      <c r="P133" s="132"/>
      <c r="Q133" s="132"/>
      <c r="R133" s="132"/>
      <c r="S133" s="132"/>
      <c r="T133" s="132"/>
      <c r="U133" s="111">
        <f>U134</f>
        <v>0</v>
      </c>
      <c r="V133" s="179">
        <f t="shared" ref="V133:W133" si="46">V134</f>
        <v>0</v>
      </c>
      <c r="W133" s="179">
        <f t="shared" si="46"/>
        <v>0</v>
      </c>
      <c r="X133" s="178" t="e">
        <f t="shared" si="24"/>
        <v>#DIV/0!</v>
      </c>
      <c r="Y133" s="45">
        <f>Y134</f>
        <v>0</v>
      </c>
      <c r="Z133" s="196" t="e">
        <f t="shared" si="23"/>
        <v>#DIV/0!</v>
      </c>
      <c r="AA133" s="47"/>
    </row>
    <row r="134" spans="1:27" s="30" customFormat="1" ht="17.25" hidden="1" customHeight="1" x14ac:dyDescent="0.25">
      <c r="A134" s="41" t="s">
        <v>154</v>
      </c>
      <c r="B134" s="41" t="s">
        <v>179</v>
      </c>
      <c r="C134" s="60" t="s">
        <v>564</v>
      </c>
      <c r="D134" s="41" t="s">
        <v>159</v>
      </c>
      <c r="E134" s="132" t="s">
        <v>681</v>
      </c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  <c r="P134" s="132"/>
      <c r="Q134" s="132"/>
      <c r="R134" s="132"/>
      <c r="S134" s="132"/>
      <c r="T134" s="132"/>
      <c r="U134" s="112"/>
      <c r="V134" s="180"/>
      <c r="W134" s="180"/>
      <c r="X134" s="178" t="e">
        <f t="shared" si="24"/>
        <v>#DIV/0!</v>
      </c>
      <c r="Y134" s="38"/>
      <c r="Z134" s="196" t="e">
        <f t="shared" si="23"/>
        <v>#DIV/0!</v>
      </c>
      <c r="AA134" s="47"/>
    </row>
    <row r="135" spans="1:27" s="30" customFormat="1" ht="15" hidden="1" customHeight="1" x14ac:dyDescent="0.25">
      <c r="A135" s="41" t="s">
        <v>154</v>
      </c>
      <c r="B135" s="41" t="s">
        <v>179</v>
      </c>
      <c r="C135" s="60" t="s">
        <v>479</v>
      </c>
      <c r="D135" s="41" t="s">
        <v>144</v>
      </c>
      <c r="E135" s="132" t="s">
        <v>492</v>
      </c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  <c r="P135" s="132"/>
      <c r="Q135" s="132"/>
      <c r="R135" s="132"/>
      <c r="S135" s="132"/>
      <c r="T135" s="132"/>
      <c r="U135" s="111">
        <f>U136</f>
        <v>0</v>
      </c>
      <c r="V135" s="179">
        <f t="shared" ref="V135:W137" si="47">V136</f>
        <v>0</v>
      </c>
      <c r="W135" s="179">
        <f t="shared" si="47"/>
        <v>0</v>
      </c>
      <c r="X135" s="178" t="e">
        <f t="shared" ref="X135:X198" si="48">W135/V135*100</f>
        <v>#DIV/0!</v>
      </c>
      <c r="Y135" s="45">
        <f>Y136</f>
        <v>0</v>
      </c>
      <c r="Z135" s="196" t="e">
        <f t="shared" ref="Z135:Z198" si="49">W135/Y135*100</f>
        <v>#DIV/0!</v>
      </c>
      <c r="AA135" s="47"/>
    </row>
    <row r="136" spans="1:27" s="30" customFormat="1" ht="15" hidden="1" customHeight="1" x14ac:dyDescent="0.25">
      <c r="A136" s="41" t="s">
        <v>154</v>
      </c>
      <c r="B136" s="41" t="s">
        <v>179</v>
      </c>
      <c r="C136" s="60" t="s">
        <v>479</v>
      </c>
      <c r="D136" s="41" t="s">
        <v>159</v>
      </c>
      <c r="E136" s="132" t="s">
        <v>13</v>
      </c>
      <c r="F136" s="132"/>
      <c r="G136" s="132"/>
      <c r="H136" s="132"/>
      <c r="I136" s="132"/>
      <c r="J136" s="132"/>
      <c r="K136" s="132"/>
      <c r="L136" s="132"/>
      <c r="M136" s="132"/>
      <c r="N136" s="132"/>
      <c r="O136" s="132"/>
      <c r="P136" s="132"/>
      <c r="Q136" s="132"/>
      <c r="R136" s="132"/>
      <c r="S136" s="132"/>
      <c r="T136" s="132"/>
      <c r="U136" s="112"/>
      <c r="V136" s="180"/>
      <c r="W136" s="180"/>
      <c r="X136" s="178" t="e">
        <f t="shared" si="48"/>
        <v>#DIV/0!</v>
      </c>
      <c r="Y136" s="38"/>
      <c r="Z136" s="196" t="e">
        <f t="shared" si="49"/>
        <v>#DIV/0!</v>
      </c>
      <c r="AA136" s="47"/>
    </row>
    <row r="137" spans="1:27" s="30" customFormat="1" ht="15" hidden="1" customHeight="1" x14ac:dyDescent="0.25">
      <c r="A137" s="41" t="s">
        <v>154</v>
      </c>
      <c r="B137" s="41" t="s">
        <v>179</v>
      </c>
      <c r="C137" s="60" t="s">
        <v>479</v>
      </c>
      <c r="D137" s="41" t="s">
        <v>144</v>
      </c>
      <c r="E137" s="132" t="s">
        <v>76</v>
      </c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  <c r="P137" s="132"/>
      <c r="Q137" s="132"/>
      <c r="R137" s="132"/>
      <c r="S137" s="132"/>
      <c r="T137" s="132"/>
      <c r="U137" s="111">
        <f>U138</f>
        <v>0</v>
      </c>
      <c r="V137" s="179">
        <f t="shared" si="47"/>
        <v>0</v>
      </c>
      <c r="W137" s="179">
        <f t="shared" si="47"/>
        <v>0</v>
      </c>
      <c r="X137" s="178" t="e">
        <f t="shared" si="48"/>
        <v>#DIV/0!</v>
      </c>
      <c r="Y137" s="45">
        <f>Y138</f>
        <v>0</v>
      </c>
      <c r="Z137" s="196" t="e">
        <f t="shared" si="49"/>
        <v>#DIV/0!</v>
      </c>
      <c r="AA137" s="47"/>
    </row>
    <row r="138" spans="1:27" s="30" customFormat="1" ht="15" hidden="1" customHeight="1" x14ac:dyDescent="0.25">
      <c r="A138" s="41" t="s">
        <v>154</v>
      </c>
      <c r="B138" s="41" t="s">
        <v>179</v>
      </c>
      <c r="C138" s="60" t="s">
        <v>479</v>
      </c>
      <c r="D138" s="41" t="s">
        <v>159</v>
      </c>
      <c r="E138" s="132" t="s">
        <v>13</v>
      </c>
      <c r="F138" s="132"/>
      <c r="G138" s="132"/>
      <c r="H138" s="132"/>
      <c r="I138" s="132"/>
      <c r="J138" s="132"/>
      <c r="K138" s="132"/>
      <c r="L138" s="132"/>
      <c r="M138" s="132"/>
      <c r="N138" s="132"/>
      <c r="O138" s="132"/>
      <c r="P138" s="132"/>
      <c r="Q138" s="132"/>
      <c r="R138" s="132"/>
      <c r="S138" s="132"/>
      <c r="T138" s="132"/>
      <c r="U138" s="112"/>
      <c r="V138" s="180">
        <v>0</v>
      </c>
      <c r="W138" s="180">
        <v>0</v>
      </c>
      <c r="X138" s="178" t="e">
        <f t="shared" si="48"/>
        <v>#DIV/0!</v>
      </c>
      <c r="Y138" s="38"/>
      <c r="Z138" s="196" t="e">
        <f t="shared" si="49"/>
        <v>#DIV/0!</v>
      </c>
      <c r="AA138" s="47"/>
    </row>
    <row r="139" spans="1:27" s="30" customFormat="1" ht="26.25" customHeight="1" x14ac:dyDescent="0.25">
      <c r="A139" s="41" t="s">
        <v>154</v>
      </c>
      <c r="B139" s="41" t="s">
        <v>179</v>
      </c>
      <c r="C139" s="60" t="s">
        <v>203</v>
      </c>
      <c r="D139" s="41" t="s">
        <v>144</v>
      </c>
      <c r="E139" s="132" t="s">
        <v>48</v>
      </c>
      <c r="F139" s="132"/>
      <c r="G139" s="132"/>
      <c r="H139" s="132"/>
      <c r="I139" s="132"/>
      <c r="J139" s="132"/>
      <c r="K139" s="132"/>
      <c r="L139" s="132"/>
      <c r="M139" s="132"/>
      <c r="N139" s="132"/>
      <c r="O139" s="132"/>
      <c r="P139" s="132"/>
      <c r="Q139" s="132"/>
      <c r="R139" s="132"/>
      <c r="S139" s="132"/>
      <c r="T139" s="132"/>
      <c r="U139" s="114">
        <f>U140</f>
        <v>7779256</v>
      </c>
      <c r="V139" s="179">
        <f>V140</f>
        <v>7779256</v>
      </c>
      <c r="W139" s="179">
        <f>W140</f>
        <v>7779255.5700000003</v>
      </c>
      <c r="X139" s="178">
        <f t="shared" si="48"/>
        <v>99.999994472479116</v>
      </c>
      <c r="Y139" s="45">
        <f t="shared" ref="W139:Y140" si="50">Y140</f>
        <v>6330938.0999999996</v>
      </c>
      <c r="Z139" s="196">
        <f t="shared" si="49"/>
        <v>122.87682247280227</v>
      </c>
      <c r="AA139" s="47"/>
    </row>
    <row r="140" spans="1:27" s="30" customFormat="1" ht="15" customHeight="1" x14ac:dyDescent="0.25">
      <c r="A140" s="41" t="s">
        <v>154</v>
      </c>
      <c r="B140" s="41" t="s">
        <v>179</v>
      </c>
      <c r="C140" s="60" t="s">
        <v>204</v>
      </c>
      <c r="D140" s="41" t="s">
        <v>144</v>
      </c>
      <c r="E140" s="132" t="s">
        <v>49</v>
      </c>
      <c r="F140" s="132"/>
      <c r="G140" s="132"/>
      <c r="H140" s="132"/>
      <c r="I140" s="132"/>
      <c r="J140" s="132"/>
      <c r="K140" s="132"/>
      <c r="L140" s="132"/>
      <c r="M140" s="132"/>
      <c r="N140" s="132"/>
      <c r="O140" s="132"/>
      <c r="P140" s="132"/>
      <c r="Q140" s="132"/>
      <c r="R140" s="132"/>
      <c r="S140" s="132"/>
      <c r="T140" s="132"/>
      <c r="U140" s="114">
        <f>U141</f>
        <v>7779256</v>
      </c>
      <c r="V140" s="179">
        <f>V141</f>
        <v>7779256</v>
      </c>
      <c r="W140" s="179">
        <f t="shared" si="50"/>
        <v>7779255.5700000003</v>
      </c>
      <c r="X140" s="178">
        <f t="shared" si="48"/>
        <v>99.999994472479116</v>
      </c>
      <c r="Y140" s="45">
        <f t="shared" si="50"/>
        <v>6330938.0999999996</v>
      </c>
      <c r="Z140" s="196">
        <f t="shared" si="49"/>
        <v>122.87682247280227</v>
      </c>
      <c r="AA140" s="47"/>
    </row>
    <row r="141" spans="1:27" s="30" customFormat="1" ht="15" customHeight="1" x14ac:dyDescent="0.25">
      <c r="A141" s="41" t="s">
        <v>154</v>
      </c>
      <c r="B141" s="41" t="s">
        <v>179</v>
      </c>
      <c r="C141" s="60" t="s">
        <v>204</v>
      </c>
      <c r="D141" s="41" t="s">
        <v>159</v>
      </c>
      <c r="E141" s="132" t="s">
        <v>681</v>
      </c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2"/>
      <c r="Q141" s="132"/>
      <c r="R141" s="132"/>
      <c r="S141" s="132"/>
      <c r="T141" s="132"/>
      <c r="U141" s="115">
        <v>7779256</v>
      </c>
      <c r="V141" s="180">
        <v>7779256</v>
      </c>
      <c r="W141" s="180">
        <v>7779255.5700000003</v>
      </c>
      <c r="X141" s="178">
        <f t="shared" si="48"/>
        <v>99.999994472479116</v>
      </c>
      <c r="Y141" s="38">
        <v>6330938.0999999996</v>
      </c>
      <c r="Z141" s="196">
        <f t="shared" si="49"/>
        <v>122.87682247280227</v>
      </c>
      <c r="AA141" s="47"/>
    </row>
    <row r="142" spans="1:27" s="30" customFormat="1" ht="15.75" customHeight="1" x14ac:dyDescent="0.25">
      <c r="A142" s="41" t="s">
        <v>154</v>
      </c>
      <c r="B142" s="41" t="s">
        <v>179</v>
      </c>
      <c r="C142" s="60" t="s">
        <v>161</v>
      </c>
      <c r="D142" s="41" t="s">
        <v>144</v>
      </c>
      <c r="E142" s="131" t="s">
        <v>15</v>
      </c>
      <c r="F142" s="131"/>
      <c r="G142" s="131"/>
      <c r="H142" s="131"/>
      <c r="I142" s="131"/>
      <c r="J142" s="131"/>
      <c r="K142" s="131"/>
      <c r="L142" s="131"/>
      <c r="M142" s="131"/>
      <c r="N142" s="131"/>
      <c r="O142" s="131"/>
      <c r="P142" s="131"/>
      <c r="Q142" s="131"/>
      <c r="R142" s="131"/>
      <c r="S142" s="131"/>
      <c r="T142" s="131"/>
      <c r="U142" s="111">
        <f>U143</f>
        <v>450000</v>
      </c>
      <c r="V142" s="179">
        <f>V143</f>
        <v>650000</v>
      </c>
      <c r="W142" s="179">
        <f>W143</f>
        <v>650000</v>
      </c>
      <c r="X142" s="178">
        <f t="shared" si="48"/>
        <v>100</v>
      </c>
      <c r="Y142" s="45">
        <f>Y143</f>
        <v>100000</v>
      </c>
      <c r="Z142" s="196" t="s">
        <v>732</v>
      </c>
      <c r="AA142" s="47"/>
    </row>
    <row r="143" spans="1:27" s="30" customFormat="1" ht="15" customHeight="1" x14ac:dyDescent="0.25">
      <c r="A143" s="41" t="s">
        <v>154</v>
      </c>
      <c r="B143" s="41" t="s">
        <v>179</v>
      </c>
      <c r="C143" s="60" t="s">
        <v>176</v>
      </c>
      <c r="D143" s="41" t="s">
        <v>144</v>
      </c>
      <c r="E143" s="155" t="s">
        <v>25</v>
      </c>
      <c r="F143" s="155"/>
      <c r="G143" s="155"/>
      <c r="H143" s="155"/>
      <c r="I143" s="155"/>
      <c r="J143" s="155"/>
      <c r="K143" s="155"/>
      <c r="L143" s="155"/>
      <c r="M143" s="155"/>
      <c r="N143" s="155"/>
      <c r="O143" s="155"/>
      <c r="P143" s="155"/>
      <c r="Q143" s="155"/>
      <c r="R143" s="155"/>
      <c r="S143" s="155"/>
      <c r="T143" s="155"/>
      <c r="U143" s="113">
        <f>U144</f>
        <v>450000</v>
      </c>
      <c r="V143" s="181">
        <f t="shared" ref="V143:W143" si="51">V144</f>
        <v>650000</v>
      </c>
      <c r="W143" s="181">
        <f t="shared" si="51"/>
        <v>650000</v>
      </c>
      <c r="X143" s="178">
        <f t="shared" si="48"/>
        <v>100</v>
      </c>
      <c r="Y143" s="43">
        <f>Y144</f>
        <v>100000</v>
      </c>
      <c r="Z143" s="196" t="s">
        <v>732</v>
      </c>
      <c r="AA143" s="47"/>
    </row>
    <row r="144" spans="1:27" s="30" customFormat="1" ht="14.25" customHeight="1" x14ac:dyDescent="0.25">
      <c r="A144" s="41" t="s">
        <v>154</v>
      </c>
      <c r="B144" s="41" t="s">
        <v>179</v>
      </c>
      <c r="C144" s="60" t="s">
        <v>177</v>
      </c>
      <c r="D144" s="41" t="s">
        <v>144</v>
      </c>
      <c r="E144" s="132" t="s">
        <v>26</v>
      </c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132"/>
      <c r="Q144" s="132"/>
      <c r="R144" s="132"/>
      <c r="S144" s="132"/>
      <c r="T144" s="132"/>
      <c r="U144" s="111">
        <f>SUM(U145:U147)</f>
        <v>450000</v>
      </c>
      <c r="V144" s="179">
        <f t="shared" ref="V144:W144" si="52">SUM(V145:V147)</f>
        <v>650000</v>
      </c>
      <c r="W144" s="179">
        <f t="shared" si="52"/>
        <v>650000</v>
      </c>
      <c r="X144" s="178">
        <f t="shared" si="48"/>
        <v>100</v>
      </c>
      <c r="Y144" s="45">
        <f>Y145+Y146+Y147</f>
        <v>100000</v>
      </c>
      <c r="Z144" s="196" t="s">
        <v>732</v>
      </c>
      <c r="AA144" s="47"/>
    </row>
    <row r="145" spans="1:27" s="30" customFormat="1" ht="15" hidden="1" customHeight="1" x14ac:dyDescent="0.25">
      <c r="A145" s="41" t="s">
        <v>154</v>
      </c>
      <c r="B145" s="41" t="s">
        <v>179</v>
      </c>
      <c r="C145" s="60" t="s">
        <v>177</v>
      </c>
      <c r="D145" s="41" t="s">
        <v>159</v>
      </c>
      <c r="E145" s="132" t="s">
        <v>13</v>
      </c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  <c r="P145" s="132"/>
      <c r="Q145" s="132"/>
      <c r="R145" s="132"/>
      <c r="S145" s="132"/>
      <c r="T145" s="132"/>
      <c r="U145" s="115"/>
      <c r="V145" s="180"/>
      <c r="W145" s="180"/>
      <c r="X145" s="178" t="e">
        <f t="shared" si="48"/>
        <v>#DIV/0!</v>
      </c>
      <c r="Y145" s="38"/>
      <c r="Z145" s="196" t="s">
        <v>732</v>
      </c>
      <c r="AA145" s="47"/>
    </row>
    <row r="146" spans="1:27" s="30" customFormat="1" ht="25.5" hidden="1" customHeight="1" x14ac:dyDescent="0.25">
      <c r="A146" s="41" t="s">
        <v>154</v>
      </c>
      <c r="B146" s="41" t="s">
        <v>179</v>
      </c>
      <c r="C146" s="60" t="s">
        <v>177</v>
      </c>
      <c r="D146" s="41" t="s">
        <v>178</v>
      </c>
      <c r="E146" s="132" t="s">
        <v>546</v>
      </c>
      <c r="F146" s="132"/>
      <c r="G146" s="132"/>
      <c r="H146" s="132"/>
      <c r="I146" s="132"/>
      <c r="J146" s="132"/>
      <c r="K146" s="132"/>
      <c r="L146" s="132"/>
      <c r="M146" s="132"/>
      <c r="N146" s="132"/>
      <c r="O146" s="132"/>
      <c r="P146" s="132"/>
      <c r="Q146" s="132"/>
      <c r="R146" s="132"/>
      <c r="S146" s="132"/>
      <c r="T146" s="132"/>
      <c r="U146" s="110"/>
      <c r="V146" s="75"/>
      <c r="W146" s="75"/>
      <c r="X146" s="178" t="e">
        <f t="shared" si="48"/>
        <v>#DIV/0!</v>
      </c>
      <c r="Y146" s="38"/>
      <c r="Z146" s="196" t="s">
        <v>732</v>
      </c>
      <c r="AA146" s="47"/>
    </row>
    <row r="147" spans="1:27" s="30" customFormat="1" ht="25.5" customHeight="1" x14ac:dyDescent="0.25">
      <c r="A147" s="70" t="s">
        <v>154</v>
      </c>
      <c r="B147" s="70" t="s">
        <v>179</v>
      </c>
      <c r="C147" s="60" t="s">
        <v>177</v>
      </c>
      <c r="D147" s="70" t="s">
        <v>153</v>
      </c>
      <c r="E147" s="140" t="s">
        <v>9</v>
      </c>
      <c r="F147" s="141"/>
      <c r="G147" s="141"/>
      <c r="H147" s="141"/>
      <c r="I147" s="141"/>
      <c r="J147" s="141"/>
      <c r="K147" s="141"/>
      <c r="L147" s="141"/>
      <c r="M147" s="141"/>
      <c r="N147" s="141"/>
      <c r="O147" s="141"/>
      <c r="P147" s="141"/>
      <c r="Q147" s="141"/>
      <c r="R147" s="141"/>
      <c r="S147" s="141"/>
      <c r="T147" s="142"/>
      <c r="U147" s="110">
        <v>450000</v>
      </c>
      <c r="V147" s="75">
        <v>650000</v>
      </c>
      <c r="W147" s="75">
        <v>650000</v>
      </c>
      <c r="X147" s="178">
        <f t="shared" si="48"/>
        <v>100</v>
      </c>
      <c r="Y147" s="38">
        <v>100000</v>
      </c>
      <c r="Z147" s="196" t="s">
        <v>732</v>
      </c>
      <c r="AA147" s="47"/>
    </row>
    <row r="148" spans="1:27" s="30" customFormat="1" ht="15" customHeight="1" x14ac:dyDescent="0.25">
      <c r="A148" s="41" t="s">
        <v>154</v>
      </c>
      <c r="B148" s="41" t="s">
        <v>205</v>
      </c>
      <c r="C148" s="60" t="s">
        <v>143</v>
      </c>
      <c r="D148" s="41" t="s">
        <v>144</v>
      </c>
      <c r="E148" s="132" t="s">
        <v>50</v>
      </c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2"/>
      <c r="Q148" s="132"/>
      <c r="R148" s="132"/>
      <c r="S148" s="132"/>
      <c r="T148" s="132"/>
      <c r="U148" s="109">
        <f>U149+U161+U170+U183</f>
        <v>4685050</v>
      </c>
      <c r="V148" s="78">
        <f t="shared" ref="V148:W148" si="53">V149+V161+V170+V183</f>
        <v>4685050</v>
      </c>
      <c r="W148" s="78">
        <f t="shared" si="53"/>
        <v>4497328</v>
      </c>
      <c r="X148" s="178">
        <f t="shared" si="48"/>
        <v>95.993169763396338</v>
      </c>
      <c r="Y148" s="45">
        <f>Y149+Y161+Y170+Y183</f>
        <v>1798378.8</v>
      </c>
      <c r="Z148" s="196" t="s">
        <v>733</v>
      </c>
      <c r="AA148" s="47"/>
    </row>
    <row r="149" spans="1:27" s="30" customFormat="1" ht="27" customHeight="1" x14ac:dyDescent="0.25">
      <c r="A149" s="41" t="s">
        <v>154</v>
      </c>
      <c r="B149" s="41" t="s">
        <v>205</v>
      </c>
      <c r="C149" s="60" t="s">
        <v>206</v>
      </c>
      <c r="D149" s="41" t="s">
        <v>144</v>
      </c>
      <c r="E149" s="131" t="s">
        <v>617</v>
      </c>
      <c r="F149" s="131"/>
      <c r="G149" s="131"/>
      <c r="H149" s="131"/>
      <c r="I149" s="131"/>
      <c r="J149" s="131"/>
      <c r="K149" s="131"/>
      <c r="L149" s="131"/>
      <c r="M149" s="131"/>
      <c r="N149" s="131"/>
      <c r="O149" s="131"/>
      <c r="P149" s="131"/>
      <c r="Q149" s="131"/>
      <c r="R149" s="131"/>
      <c r="S149" s="131"/>
      <c r="T149" s="131"/>
      <c r="U149" s="109">
        <f>U150</f>
        <v>4585050</v>
      </c>
      <c r="V149" s="179">
        <f>V150</f>
        <v>4585050</v>
      </c>
      <c r="W149" s="179">
        <f t="shared" ref="W149" si="54">W150</f>
        <v>4497328</v>
      </c>
      <c r="X149" s="178">
        <f t="shared" si="48"/>
        <v>98.086782041635317</v>
      </c>
      <c r="Y149" s="45">
        <f>Y150</f>
        <v>1361931.09</v>
      </c>
      <c r="Z149" s="196" t="s">
        <v>734</v>
      </c>
      <c r="AA149" s="47"/>
    </row>
    <row r="150" spans="1:27" s="30" customFormat="1" ht="15" customHeight="1" x14ac:dyDescent="0.25">
      <c r="A150" s="41" t="s">
        <v>154</v>
      </c>
      <c r="B150" s="41" t="s">
        <v>205</v>
      </c>
      <c r="C150" s="60" t="s">
        <v>207</v>
      </c>
      <c r="D150" s="41" t="s">
        <v>144</v>
      </c>
      <c r="E150" s="155" t="s">
        <v>449</v>
      </c>
      <c r="F150" s="155"/>
      <c r="G150" s="155"/>
      <c r="H150" s="155"/>
      <c r="I150" s="155"/>
      <c r="J150" s="155"/>
      <c r="K150" s="155"/>
      <c r="L150" s="155"/>
      <c r="M150" s="155"/>
      <c r="N150" s="155"/>
      <c r="O150" s="155"/>
      <c r="P150" s="155"/>
      <c r="Q150" s="155"/>
      <c r="R150" s="155"/>
      <c r="S150" s="155"/>
      <c r="T150" s="155"/>
      <c r="U150" s="108">
        <f>U151+U156</f>
        <v>4585050</v>
      </c>
      <c r="V150" s="181">
        <f>V151+V156</f>
        <v>4585050</v>
      </c>
      <c r="W150" s="181">
        <f>W151+W156</f>
        <v>4497328</v>
      </c>
      <c r="X150" s="178">
        <f t="shared" si="48"/>
        <v>98.086782041635317</v>
      </c>
      <c r="Y150" s="43">
        <f>Y151+Y156</f>
        <v>1361931.09</v>
      </c>
      <c r="Z150" s="196" t="s">
        <v>734</v>
      </c>
      <c r="AA150" s="47"/>
    </row>
    <row r="151" spans="1:27" s="30" customFormat="1" ht="27" customHeight="1" x14ac:dyDescent="0.25">
      <c r="A151" s="41" t="s">
        <v>154</v>
      </c>
      <c r="B151" s="41" t="s">
        <v>205</v>
      </c>
      <c r="C151" s="60" t="s">
        <v>208</v>
      </c>
      <c r="D151" s="41" t="s">
        <v>144</v>
      </c>
      <c r="E151" s="132" t="s">
        <v>51</v>
      </c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2"/>
      <c r="Q151" s="132"/>
      <c r="R151" s="132"/>
      <c r="S151" s="132"/>
      <c r="T151" s="132"/>
      <c r="U151" s="109">
        <f>U152+U154</f>
        <v>135050</v>
      </c>
      <c r="V151" s="179">
        <f>V152+V154</f>
        <v>135050</v>
      </c>
      <c r="W151" s="179">
        <f t="shared" ref="W151:Y151" si="55">W152+W154</f>
        <v>47328</v>
      </c>
      <c r="X151" s="178">
        <f t="shared" si="48"/>
        <v>35.044798222880416</v>
      </c>
      <c r="Y151" s="45">
        <f t="shared" si="55"/>
        <v>1186931.0900000001</v>
      </c>
      <c r="Z151" s="196">
        <f t="shared" si="49"/>
        <v>3.9874260939613606</v>
      </c>
      <c r="AA151" s="47"/>
    </row>
    <row r="152" spans="1:27" s="30" customFormat="1" ht="16.5" customHeight="1" x14ac:dyDescent="0.25">
      <c r="A152" s="41" t="s">
        <v>154</v>
      </c>
      <c r="B152" s="41" t="s">
        <v>205</v>
      </c>
      <c r="C152" s="60" t="s">
        <v>209</v>
      </c>
      <c r="D152" s="41" t="s">
        <v>144</v>
      </c>
      <c r="E152" s="132" t="s">
        <v>52</v>
      </c>
      <c r="F152" s="132"/>
      <c r="G152" s="132"/>
      <c r="H152" s="132"/>
      <c r="I152" s="132"/>
      <c r="J152" s="132"/>
      <c r="K152" s="132"/>
      <c r="L152" s="132"/>
      <c r="M152" s="132"/>
      <c r="N152" s="132"/>
      <c r="O152" s="132"/>
      <c r="P152" s="132"/>
      <c r="Q152" s="132"/>
      <c r="R152" s="132"/>
      <c r="S152" s="132"/>
      <c r="T152" s="132"/>
      <c r="U152" s="109">
        <f>U153</f>
        <v>135050</v>
      </c>
      <c r="V152" s="179">
        <f t="shared" ref="V152:Y152" si="56">V153</f>
        <v>135050</v>
      </c>
      <c r="W152" s="179">
        <f t="shared" si="56"/>
        <v>47328</v>
      </c>
      <c r="X152" s="178">
        <f t="shared" si="48"/>
        <v>35.044798222880416</v>
      </c>
      <c r="Y152" s="45">
        <f t="shared" si="56"/>
        <v>873396</v>
      </c>
      <c r="Z152" s="196">
        <f t="shared" si="49"/>
        <v>5.4188478078672215</v>
      </c>
      <c r="AA152" s="47"/>
    </row>
    <row r="153" spans="1:27" s="30" customFormat="1" ht="16.5" customHeight="1" x14ac:dyDescent="0.25">
      <c r="A153" s="41" t="s">
        <v>154</v>
      </c>
      <c r="B153" s="41" t="s">
        <v>205</v>
      </c>
      <c r="C153" s="60" t="s">
        <v>209</v>
      </c>
      <c r="D153" s="41" t="s">
        <v>159</v>
      </c>
      <c r="E153" s="132" t="s">
        <v>600</v>
      </c>
      <c r="F153" s="132"/>
      <c r="G153" s="132"/>
      <c r="H153" s="132"/>
      <c r="I153" s="132"/>
      <c r="J153" s="132"/>
      <c r="K153" s="132"/>
      <c r="L153" s="132"/>
      <c r="M153" s="132"/>
      <c r="N153" s="132"/>
      <c r="O153" s="132"/>
      <c r="P153" s="132"/>
      <c r="Q153" s="132"/>
      <c r="R153" s="132"/>
      <c r="S153" s="132"/>
      <c r="T153" s="132"/>
      <c r="U153" s="110">
        <v>135050</v>
      </c>
      <c r="V153" s="180">
        <v>135050</v>
      </c>
      <c r="W153" s="180">
        <v>47328</v>
      </c>
      <c r="X153" s="178">
        <f t="shared" si="48"/>
        <v>35.044798222880416</v>
      </c>
      <c r="Y153" s="38">
        <v>873396</v>
      </c>
      <c r="Z153" s="196">
        <f t="shared" si="49"/>
        <v>5.4188478078672215</v>
      </c>
      <c r="AA153" s="47"/>
    </row>
    <row r="154" spans="1:27" s="30" customFormat="1" ht="16.5" customHeight="1" x14ac:dyDescent="0.25">
      <c r="A154" s="41" t="s">
        <v>154</v>
      </c>
      <c r="B154" s="41" t="s">
        <v>205</v>
      </c>
      <c r="C154" s="60" t="s">
        <v>210</v>
      </c>
      <c r="D154" s="41" t="s">
        <v>144</v>
      </c>
      <c r="E154" s="132" t="s">
        <v>53</v>
      </c>
      <c r="F154" s="132"/>
      <c r="G154" s="132"/>
      <c r="H154" s="132"/>
      <c r="I154" s="132"/>
      <c r="J154" s="132"/>
      <c r="K154" s="132"/>
      <c r="L154" s="132"/>
      <c r="M154" s="132"/>
      <c r="N154" s="132"/>
      <c r="O154" s="132"/>
      <c r="P154" s="132"/>
      <c r="Q154" s="132"/>
      <c r="R154" s="132"/>
      <c r="S154" s="132"/>
      <c r="T154" s="132"/>
      <c r="U154" s="109">
        <f>U155</f>
        <v>0</v>
      </c>
      <c r="V154" s="179">
        <f t="shared" ref="V154:Y154" si="57">V155</f>
        <v>0</v>
      </c>
      <c r="W154" s="179">
        <f t="shared" si="57"/>
        <v>0</v>
      </c>
      <c r="X154" s="178"/>
      <c r="Y154" s="45">
        <f t="shared" si="57"/>
        <v>313535.09000000003</v>
      </c>
      <c r="Z154" s="196">
        <f t="shared" si="49"/>
        <v>0</v>
      </c>
      <c r="AA154" s="47"/>
    </row>
    <row r="155" spans="1:27" s="30" customFormat="1" ht="16.5" customHeight="1" x14ac:dyDescent="0.25">
      <c r="A155" s="41" t="s">
        <v>154</v>
      </c>
      <c r="B155" s="41" t="s">
        <v>205</v>
      </c>
      <c r="C155" s="60" t="s">
        <v>210</v>
      </c>
      <c r="D155" s="41" t="s">
        <v>159</v>
      </c>
      <c r="E155" s="132" t="s">
        <v>681</v>
      </c>
      <c r="F155" s="132"/>
      <c r="G155" s="132"/>
      <c r="H155" s="132"/>
      <c r="I155" s="132"/>
      <c r="J155" s="132"/>
      <c r="K155" s="132"/>
      <c r="L155" s="132"/>
      <c r="M155" s="132"/>
      <c r="N155" s="132"/>
      <c r="O155" s="132"/>
      <c r="P155" s="132"/>
      <c r="Q155" s="132"/>
      <c r="R155" s="132"/>
      <c r="S155" s="132"/>
      <c r="T155" s="132"/>
      <c r="U155" s="110"/>
      <c r="V155" s="180"/>
      <c r="W155" s="180"/>
      <c r="X155" s="178"/>
      <c r="Y155" s="38">
        <v>313535.09000000003</v>
      </c>
      <c r="Z155" s="196">
        <f t="shared" si="49"/>
        <v>0</v>
      </c>
      <c r="AA155" s="47"/>
    </row>
    <row r="156" spans="1:27" s="30" customFormat="1" ht="26.25" customHeight="1" x14ac:dyDescent="0.25">
      <c r="A156" s="41" t="s">
        <v>154</v>
      </c>
      <c r="B156" s="41" t="s">
        <v>205</v>
      </c>
      <c r="C156" s="60" t="s">
        <v>211</v>
      </c>
      <c r="D156" s="41" t="s">
        <v>144</v>
      </c>
      <c r="E156" s="132" t="s">
        <v>54</v>
      </c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  <c r="P156" s="132"/>
      <c r="Q156" s="132"/>
      <c r="R156" s="132"/>
      <c r="S156" s="132"/>
      <c r="T156" s="132"/>
      <c r="U156" s="111">
        <f>U157+U159</f>
        <v>4450000</v>
      </c>
      <c r="V156" s="179">
        <f t="shared" ref="V156:W156" si="58">V157+V159</f>
        <v>4450000</v>
      </c>
      <c r="W156" s="179">
        <f t="shared" si="58"/>
        <v>4450000</v>
      </c>
      <c r="X156" s="178">
        <f t="shared" si="48"/>
        <v>100</v>
      </c>
      <c r="Y156" s="45">
        <f>Y157+Y160</f>
        <v>175000</v>
      </c>
      <c r="Z156" s="196" t="s">
        <v>735</v>
      </c>
      <c r="AA156" s="47"/>
    </row>
    <row r="157" spans="1:27" s="30" customFormat="1" ht="15" hidden="1" customHeight="1" x14ac:dyDescent="0.25">
      <c r="A157" s="41" t="s">
        <v>154</v>
      </c>
      <c r="B157" s="41" t="s">
        <v>205</v>
      </c>
      <c r="C157" s="60" t="s">
        <v>438</v>
      </c>
      <c r="D157" s="41" t="s">
        <v>144</v>
      </c>
      <c r="E157" s="132" t="s">
        <v>53</v>
      </c>
      <c r="F157" s="132"/>
      <c r="G157" s="132"/>
      <c r="H157" s="132"/>
      <c r="I157" s="132"/>
      <c r="J157" s="132"/>
      <c r="K157" s="132"/>
      <c r="L157" s="132"/>
      <c r="M157" s="132"/>
      <c r="N157" s="132"/>
      <c r="O157" s="132"/>
      <c r="P157" s="132"/>
      <c r="Q157" s="132"/>
      <c r="R157" s="132"/>
      <c r="S157" s="132"/>
      <c r="T157" s="132"/>
      <c r="U157" s="111">
        <f>U158</f>
        <v>0</v>
      </c>
      <c r="V157" s="179">
        <f t="shared" ref="V157:W157" si="59">V158</f>
        <v>0</v>
      </c>
      <c r="W157" s="179">
        <f t="shared" si="59"/>
        <v>0</v>
      </c>
      <c r="X157" s="178" t="e">
        <f t="shared" si="48"/>
        <v>#DIV/0!</v>
      </c>
      <c r="Y157" s="45">
        <f>Y158</f>
        <v>0</v>
      </c>
      <c r="Z157" s="196" t="s">
        <v>735</v>
      </c>
      <c r="AA157" s="47"/>
    </row>
    <row r="158" spans="1:27" s="30" customFormat="1" ht="18" hidden="1" customHeight="1" x14ac:dyDescent="0.25">
      <c r="A158" s="41" t="s">
        <v>154</v>
      </c>
      <c r="B158" s="41" t="s">
        <v>205</v>
      </c>
      <c r="C158" s="60" t="s">
        <v>438</v>
      </c>
      <c r="D158" s="41" t="s">
        <v>159</v>
      </c>
      <c r="E158" s="132" t="s">
        <v>13</v>
      </c>
      <c r="F158" s="132"/>
      <c r="G158" s="132"/>
      <c r="H158" s="132"/>
      <c r="I158" s="132"/>
      <c r="J158" s="132"/>
      <c r="K158" s="132"/>
      <c r="L158" s="132"/>
      <c r="M158" s="132"/>
      <c r="N158" s="132"/>
      <c r="O158" s="132"/>
      <c r="P158" s="132"/>
      <c r="Q158" s="132"/>
      <c r="R158" s="132"/>
      <c r="S158" s="132"/>
      <c r="T158" s="132"/>
      <c r="U158" s="112"/>
      <c r="V158" s="180"/>
      <c r="W158" s="180"/>
      <c r="X158" s="178" t="e">
        <f t="shared" si="48"/>
        <v>#DIV/0!</v>
      </c>
      <c r="Y158" s="38"/>
      <c r="Z158" s="196" t="s">
        <v>735</v>
      </c>
      <c r="AA158" s="47"/>
    </row>
    <row r="159" spans="1:27" s="30" customFormat="1" ht="24.75" customHeight="1" x14ac:dyDescent="0.25">
      <c r="A159" s="41" t="s">
        <v>154</v>
      </c>
      <c r="B159" s="41" t="s">
        <v>205</v>
      </c>
      <c r="C159" s="60" t="s">
        <v>529</v>
      </c>
      <c r="D159" s="41" t="s">
        <v>144</v>
      </c>
      <c r="E159" s="132" t="s">
        <v>530</v>
      </c>
      <c r="F159" s="132"/>
      <c r="G159" s="132"/>
      <c r="H159" s="132"/>
      <c r="I159" s="132"/>
      <c r="J159" s="132"/>
      <c r="K159" s="132"/>
      <c r="L159" s="132"/>
      <c r="M159" s="132"/>
      <c r="N159" s="132"/>
      <c r="O159" s="132"/>
      <c r="P159" s="132"/>
      <c r="Q159" s="132"/>
      <c r="R159" s="132"/>
      <c r="S159" s="132"/>
      <c r="T159" s="132"/>
      <c r="U159" s="109">
        <f>U160</f>
        <v>4450000</v>
      </c>
      <c r="V159" s="179">
        <f t="shared" ref="V159:Y159" si="60">V160</f>
        <v>4450000</v>
      </c>
      <c r="W159" s="179">
        <f t="shared" si="60"/>
        <v>4450000</v>
      </c>
      <c r="X159" s="178">
        <f t="shared" si="48"/>
        <v>100</v>
      </c>
      <c r="Y159" s="45">
        <f t="shared" si="60"/>
        <v>175000</v>
      </c>
      <c r="Z159" s="196" t="s">
        <v>735</v>
      </c>
      <c r="AA159" s="47"/>
    </row>
    <row r="160" spans="1:27" s="30" customFormat="1" ht="15" customHeight="1" x14ac:dyDescent="0.25">
      <c r="A160" s="41" t="s">
        <v>154</v>
      </c>
      <c r="B160" s="41" t="s">
        <v>205</v>
      </c>
      <c r="C160" s="60" t="s">
        <v>529</v>
      </c>
      <c r="D160" s="41" t="s">
        <v>159</v>
      </c>
      <c r="E160" s="132" t="s">
        <v>681</v>
      </c>
      <c r="F160" s="132"/>
      <c r="G160" s="132"/>
      <c r="H160" s="132"/>
      <c r="I160" s="132"/>
      <c r="J160" s="132"/>
      <c r="K160" s="132"/>
      <c r="L160" s="132"/>
      <c r="M160" s="132"/>
      <c r="N160" s="132"/>
      <c r="O160" s="132"/>
      <c r="P160" s="132"/>
      <c r="Q160" s="132"/>
      <c r="R160" s="132"/>
      <c r="S160" s="132"/>
      <c r="T160" s="132"/>
      <c r="U160" s="110">
        <v>4450000</v>
      </c>
      <c r="V160" s="180">
        <v>4450000</v>
      </c>
      <c r="W160" s="180">
        <v>4450000</v>
      </c>
      <c r="X160" s="178">
        <f t="shared" si="48"/>
        <v>100</v>
      </c>
      <c r="Y160" s="38">
        <v>175000</v>
      </c>
      <c r="Z160" s="196" t="s">
        <v>735</v>
      </c>
      <c r="AA160" s="47"/>
    </row>
    <row r="161" spans="1:27" s="30" customFormat="1" ht="27" customHeight="1" x14ac:dyDescent="0.25">
      <c r="A161" s="41" t="s">
        <v>154</v>
      </c>
      <c r="B161" s="41" t="s">
        <v>205</v>
      </c>
      <c r="C161" s="60" t="s">
        <v>212</v>
      </c>
      <c r="D161" s="41" t="s">
        <v>144</v>
      </c>
      <c r="E161" s="131" t="s">
        <v>618</v>
      </c>
      <c r="F161" s="131"/>
      <c r="G161" s="131"/>
      <c r="H161" s="131"/>
      <c r="I161" s="131"/>
      <c r="J161" s="131"/>
      <c r="K161" s="131"/>
      <c r="L161" s="131"/>
      <c r="M161" s="131"/>
      <c r="N161" s="131"/>
      <c r="O161" s="131"/>
      <c r="P161" s="131"/>
      <c r="Q161" s="131"/>
      <c r="R161" s="131"/>
      <c r="S161" s="131"/>
      <c r="T161" s="131"/>
      <c r="U161" s="109">
        <f>U162+U166</f>
        <v>100000</v>
      </c>
      <c r="V161" s="78">
        <f>V162+V166</f>
        <v>100000</v>
      </c>
      <c r="W161" s="78">
        <f t="shared" ref="W161" si="61">W162+W166</f>
        <v>0</v>
      </c>
      <c r="X161" s="178">
        <f t="shared" si="48"/>
        <v>0</v>
      </c>
      <c r="Y161" s="45">
        <f>Y162+Y166</f>
        <v>436447.71</v>
      </c>
      <c r="Z161" s="196">
        <f t="shared" si="49"/>
        <v>0</v>
      </c>
      <c r="AA161" s="47"/>
    </row>
    <row r="162" spans="1:27" s="30" customFormat="1" ht="25.5" customHeight="1" x14ac:dyDescent="0.25">
      <c r="A162" s="41" t="s">
        <v>154</v>
      </c>
      <c r="B162" s="41" t="s">
        <v>205</v>
      </c>
      <c r="C162" s="60" t="s">
        <v>213</v>
      </c>
      <c r="D162" s="41" t="s">
        <v>144</v>
      </c>
      <c r="E162" s="155" t="s">
        <v>450</v>
      </c>
      <c r="F162" s="155"/>
      <c r="G162" s="155"/>
      <c r="H162" s="155"/>
      <c r="I162" s="155"/>
      <c r="J162" s="155"/>
      <c r="K162" s="155"/>
      <c r="L162" s="155"/>
      <c r="M162" s="155"/>
      <c r="N162" s="155"/>
      <c r="O162" s="155"/>
      <c r="P162" s="155"/>
      <c r="Q162" s="155"/>
      <c r="R162" s="155"/>
      <c r="S162" s="155"/>
      <c r="T162" s="155"/>
      <c r="U162" s="108">
        <f>U163</f>
        <v>100000</v>
      </c>
      <c r="V162" s="181">
        <f t="shared" ref="V162:Y164" si="62">V163</f>
        <v>100000</v>
      </c>
      <c r="W162" s="181">
        <f t="shared" si="62"/>
        <v>0</v>
      </c>
      <c r="X162" s="178">
        <f t="shared" si="48"/>
        <v>0</v>
      </c>
      <c r="Y162" s="43">
        <f t="shared" si="62"/>
        <v>0</v>
      </c>
      <c r="Z162" s="196"/>
      <c r="AA162" s="47"/>
    </row>
    <row r="163" spans="1:27" s="30" customFormat="1" ht="15" customHeight="1" x14ac:dyDescent="0.25">
      <c r="A163" s="41" t="s">
        <v>154</v>
      </c>
      <c r="B163" s="41" t="s">
        <v>205</v>
      </c>
      <c r="C163" s="60" t="s">
        <v>214</v>
      </c>
      <c r="D163" s="41" t="s">
        <v>144</v>
      </c>
      <c r="E163" s="132" t="s">
        <v>56</v>
      </c>
      <c r="F163" s="132"/>
      <c r="G163" s="132"/>
      <c r="H163" s="132"/>
      <c r="I163" s="132"/>
      <c r="J163" s="132"/>
      <c r="K163" s="132"/>
      <c r="L163" s="132"/>
      <c r="M163" s="132"/>
      <c r="N163" s="132"/>
      <c r="O163" s="132"/>
      <c r="P163" s="132"/>
      <c r="Q163" s="132"/>
      <c r="R163" s="132"/>
      <c r="S163" s="132"/>
      <c r="T163" s="132"/>
      <c r="U163" s="109">
        <f>U164</f>
        <v>100000</v>
      </c>
      <c r="V163" s="179">
        <f t="shared" si="62"/>
        <v>100000</v>
      </c>
      <c r="W163" s="179">
        <f t="shared" si="62"/>
        <v>0</v>
      </c>
      <c r="X163" s="178">
        <f t="shared" si="48"/>
        <v>0</v>
      </c>
      <c r="Y163" s="45">
        <f t="shared" si="62"/>
        <v>0</v>
      </c>
      <c r="Z163" s="196"/>
      <c r="AA163" s="47"/>
    </row>
    <row r="164" spans="1:27" s="30" customFormat="1" ht="29.25" customHeight="1" x14ac:dyDescent="0.25">
      <c r="A164" s="41" t="s">
        <v>154</v>
      </c>
      <c r="B164" s="41" t="s">
        <v>205</v>
      </c>
      <c r="C164" s="60" t="s">
        <v>215</v>
      </c>
      <c r="D164" s="41" t="s">
        <v>144</v>
      </c>
      <c r="E164" s="132" t="s">
        <v>57</v>
      </c>
      <c r="F164" s="132"/>
      <c r="G164" s="132"/>
      <c r="H164" s="132"/>
      <c r="I164" s="132"/>
      <c r="J164" s="132"/>
      <c r="K164" s="132"/>
      <c r="L164" s="132"/>
      <c r="M164" s="132"/>
      <c r="N164" s="132"/>
      <c r="O164" s="132"/>
      <c r="P164" s="132"/>
      <c r="Q164" s="132"/>
      <c r="R164" s="132"/>
      <c r="S164" s="132"/>
      <c r="T164" s="132"/>
      <c r="U164" s="109">
        <f>U165</f>
        <v>100000</v>
      </c>
      <c r="V164" s="179">
        <f t="shared" si="62"/>
        <v>100000</v>
      </c>
      <c r="W164" s="179">
        <f t="shared" si="62"/>
        <v>0</v>
      </c>
      <c r="X164" s="178">
        <f t="shared" si="48"/>
        <v>0</v>
      </c>
      <c r="Y164" s="45">
        <f t="shared" si="62"/>
        <v>0</v>
      </c>
      <c r="Z164" s="196"/>
      <c r="AA164" s="47"/>
    </row>
    <row r="165" spans="1:27" s="30" customFormat="1" ht="63.75" customHeight="1" x14ac:dyDescent="0.25">
      <c r="A165" s="41" t="s">
        <v>154</v>
      </c>
      <c r="B165" s="41" t="s">
        <v>205</v>
      </c>
      <c r="C165" s="60" t="s">
        <v>215</v>
      </c>
      <c r="D165" s="41" t="s">
        <v>159</v>
      </c>
      <c r="E165" s="132" t="s">
        <v>13</v>
      </c>
      <c r="F165" s="132"/>
      <c r="G165" s="132"/>
      <c r="H165" s="132"/>
      <c r="I165" s="132"/>
      <c r="J165" s="132"/>
      <c r="K165" s="132"/>
      <c r="L165" s="132"/>
      <c r="M165" s="132"/>
      <c r="N165" s="132"/>
      <c r="O165" s="132"/>
      <c r="P165" s="132"/>
      <c r="Q165" s="132"/>
      <c r="R165" s="132"/>
      <c r="S165" s="132"/>
      <c r="T165" s="132"/>
      <c r="U165" s="110">
        <v>100000</v>
      </c>
      <c r="V165" s="180">
        <v>100000</v>
      </c>
      <c r="W165" s="180">
        <v>0</v>
      </c>
      <c r="X165" s="178">
        <f t="shared" si="48"/>
        <v>0</v>
      </c>
      <c r="Y165" s="38"/>
      <c r="Z165" s="196"/>
      <c r="AA165" s="47"/>
    </row>
    <row r="166" spans="1:27" s="30" customFormat="1" ht="27" customHeight="1" x14ac:dyDescent="0.25">
      <c r="A166" s="41" t="s">
        <v>154</v>
      </c>
      <c r="B166" s="41" t="s">
        <v>205</v>
      </c>
      <c r="C166" s="60" t="s">
        <v>216</v>
      </c>
      <c r="D166" s="41" t="s">
        <v>144</v>
      </c>
      <c r="E166" s="155" t="s">
        <v>623</v>
      </c>
      <c r="F166" s="155"/>
      <c r="G166" s="155"/>
      <c r="H166" s="155"/>
      <c r="I166" s="155"/>
      <c r="J166" s="155"/>
      <c r="K166" s="155"/>
      <c r="L166" s="155"/>
      <c r="M166" s="155"/>
      <c r="N166" s="155"/>
      <c r="O166" s="155"/>
      <c r="P166" s="155"/>
      <c r="Q166" s="155"/>
      <c r="R166" s="155"/>
      <c r="S166" s="155"/>
      <c r="T166" s="155"/>
      <c r="U166" s="108">
        <f>U167</f>
        <v>0</v>
      </c>
      <c r="V166" s="77">
        <f t="shared" ref="V166:Y168" si="63">V167</f>
        <v>0</v>
      </c>
      <c r="W166" s="77">
        <f t="shared" si="63"/>
        <v>0</v>
      </c>
      <c r="X166" s="178"/>
      <c r="Y166" s="43">
        <f>Y167</f>
        <v>436447.71</v>
      </c>
      <c r="Z166" s="196">
        <f t="shared" si="49"/>
        <v>0</v>
      </c>
      <c r="AA166" s="47"/>
    </row>
    <row r="167" spans="1:27" s="30" customFormat="1" ht="17.25" customHeight="1" x14ac:dyDescent="0.25">
      <c r="A167" s="41" t="s">
        <v>154</v>
      </c>
      <c r="B167" s="41" t="s">
        <v>205</v>
      </c>
      <c r="C167" s="60" t="s">
        <v>217</v>
      </c>
      <c r="D167" s="41" t="s">
        <v>144</v>
      </c>
      <c r="E167" s="132" t="s">
        <v>58</v>
      </c>
      <c r="F167" s="132"/>
      <c r="G167" s="132"/>
      <c r="H167" s="132"/>
      <c r="I167" s="132"/>
      <c r="J167" s="132"/>
      <c r="K167" s="132"/>
      <c r="L167" s="132"/>
      <c r="M167" s="132"/>
      <c r="N167" s="132"/>
      <c r="O167" s="132"/>
      <c r="P167" s="132"/>
      <c r="Q167" s="132"/>
      <c r="R167" s="132"/>
      <c r="S167" s="132"/>
      <c r="T167" s="132"/>
      <c r="U167" s="109">
        <f>U168</f>
        <v>0</v>
      </c>
      <c r="V167" s="78">
        <f t="shared" si="63"/>
        <v>0</v>
      </c>
      <c r="W167" s="78">
        <f t="shared" si="63"/>
        <v>0</v>
      </c>
      <c r="X167" s="178"/>
      <c r="Y167" s="45">
        <f t="shared" si="63"/>
        <v>436447.71</v>
      </c>
      <c r="Z167" s="196">
        <f t="shared" si="49"/>
        <v>0</v>
      </c>
      <c r="AA167" s="47"/>
    </row>
    <row r="168" spans="1:27" s="30" customFormat="1" ht="17.25" customHeight="1" x14ac:dyDescent="0.25">
      <c r="A168" s="41" t="s">
        <v>154</v>
      </c>
      <c r="B168" s="41" t="s">
        <v>205</v>
      </c>
      <c r="C168" s="60" t="s">
        <v>218</v>
      </c>
      <c r="D168" s="41" t="s">
        <v>144</v>
      </c>
      <c r="E168" s="132" t="s">
        <v>59</v>
      </c>
      <c r="F168" s="132"/>
      <c r="G168" s="132"/>
      <c r="H168" s="132"/>
      <c r="I168" s="132"/>
      <c r="J168" s="132"/>
      <c r="K168" s="132"/>
      <c r="L168" s="132"/>
      <c r="M168" s="132"/>
      <c r="N168" s="132"/>
      <c r="O168" s="132"/>
      <c r="P168" s="132"/>
      <c r="Q168" s="132"/>
      <c r="R168" s="132"/>
      <c r="S168" s="132"/>
      <c r="T168" s="132"/>
      <c r="U168" s="109">
        <f>U169</f>
        <v>0</v>
      </c>
      <c r="V168" s="78">
        <f>V169</f>
        <v>0</v>
      </c>
      <c r="W168" s="78">
        <f>W169</f>
        <v>0</v>
      </c>
      <c r="X168" s="178"/>
      <c r="Y168" s="45">
        <f t="shared" si="63"/>
        <v>436447.71</v>
      </c>
      <c r="Z168" s="196">
        <f t="shared" si="49"/>
        <v>0</v>
      </c>
      <c r="AA168" s="47"/>
    </row>
    <row r="169" spans="1:27" s="30" customFormat="1" ht="17.25" customHeight="1" x14ac:dyDescent="0.25">
      <c r="A169" s="41" t="s">
        <v>154</v>
      </c>
      <c r="B169" s="41" t="s">
        <v>205</v>
      </c>
      <c r="C169" s="60" t="s">
        <v>218</v>
      </c>
      <c r="D169" s="41" t="s">
        <v>159</v>
      </c>
      <c r="E169" s="132" t="s">
        <v>681</v>
      </c>
      <c r="F169" s="132"/>
      <c r="G169" s="132"/>
      <c r="H169" s="132"/>
      <c r="I169" s="132"/>
      <c r="J169" s="132"/>
      <c r="K169" s="132"/>
      <c r="L169" s="132"/>
      <c r="M169" s="132"/>
      <c r="N169" s="132"/>
      <c r="O169" s="132"/>
      <c r="P169" s="132"/>
      <c r="Q169" s="132"/>
      <c r="R169" s="132"/>
      <c r="S169" s="132"/>
      <c r="T169" s="132"/>
      <c r="U169" s="110"/>
      <c r="V169" s="75"/>
      <c r="W169" s="75"/>
      <c r="X169" s="178"/>
      <c r="Y169" s="38">
        <v>436447.71</v>
      </c>
      <c r="Z169" s="196">
        <f t="shared" si="49"/>
        <v>0</v>
      </c>
      <c r="AA169" s="47"/>
    </row>
    <row r="170" spans="1:27" s="30" customFormat="1" ht="27.75" hidden="1" customHeight="1" x14ac:dyDescent="0.25">
      <c r="A170" s="41" t="s">
        <v>154</v>
      </c>
      <c r="B170" s="41" t="s">
        <v>205</v>
      </c>
      <c r="C170" s="60" t="s">
        <v>219</v>
      </c>
      <c r="D170" s="41" t="s">
        <v>144</v>
      </c>
      <c r="E170" s="131" t="s">
        <v>691</v>
      </c>
      <c r="F170" s="131"/>
      <c r="G170" s="131"/>
      <c r="H170" s="131"/>
      <c r="I170" s="131"/>
      <c r="J170" s="131"/>
      <c r="K170" s="131"/>
      <c r="L170" s="131"/>
      <c r="M170" s="131"/>
      <c r="N170" s="131"/>
      <c r="O170" s="131"/>
      <c r="P170" s="131"/>
      <c r="Q170" s="131"/>
      <c r="R170" s="131"/>
      <c r="S170" s="131"/>
      <c r="T170" s="131"/>
      <c r="U170" s="109">
        <f>U171+U179</f>
        <v>0</v>
      </c>
      <c r="V170" s="179">
        <f t="shared" ref="V170:W170" si="64">V171+V179</f>
        <v>0</v>
      </c>
      <c r="W170" s="179">
        <f t="shared" si="64"/>
        <v>0</v>
      </c>
      <c r="X170" s="178" t="e">
        <f t="shared" si="48"/>
        <v>#DIV/0!</v>
      </c>
      <c r="Y170" s="45">
        <f>Y171+Y179</f>
        <v>0</v>
      </c>
      <c r="Z170" s="196" t="e">
        <f t="shared" si="49"/>
        <v>#DIV/0!</v>
      </c>
      <c r="AA170" s="47"/>
    </row>
    <row r="171" spans="1:27" s="30" customFormat="1" ht="27" hidden="1" customHeight="1" x14ac:dyDescent="0.25">
      <c r="A171" s="41" t="s">
        <v>154</v>
      </c>
      <c r="B171" s="41" t="s">
        <v>205</v>
      </c>
      <c r="C171" s="60" t="s">
        <v>220</v>
      </c>
      <c r="D171" s="41" t="s">
        <v>144</v>
      </c>
      <c r="E171" s="155" t="s">
        <v>440</v>
      </c>
      <c r="F171" s="155"/>
      <c r="G171" s="155"/>
      <c r="H171" s="155"/>
      <c r="I171" s="155"/>
      <c r="J171" s="155"/>
      <c r="K171" s="155"/>
      <c r="L171" s="155"/>
      <c r="M171" s="155"/>
      <c r="N171" s="155"/>
      <c r="O171" s="155"/>
      <c r="P171" s="155"/>
      <c r="Q171" s="155"/>
      <c r="R171" s="155"/>
      <c r="S171" s="155"/>
      <c r="T171" s="155"/>
      <c r="U171" s="108">
        <f>U172+U175</f>
        <v>0</v>
      </c>
      <c r="V171" s="181">
        <f t="shared" ref="V171:W171" si="65">V172+V175</f>
        <v>0</v>
      </c>
      <c r="W171" s="181">
        <f t="shared" si="65"/>
        <v>0</v>
      </c>
      <c r="X171" s="178" t="e">
        <f t="shared" si="48"/>
        <v>#DIV/0!</v>
      </c>
      <c r="Y171" s="43">
        <f t="shared" ref="V171:Y172" si="66">Y172</f>
        <v>0</v>
      </c>
      <c r="Z171" s="196" t="e">
        <f t="shared" si="49"/>
        <v>#DIV/0!</v>
      </c>
      <c r="AA171" s="47"/>
    </row>
    <row r="172" spans="1:27" s="30" customFormat="1" ht="26.25" hidden="1" customHeight="1" x14ac:dyDescent="0.25">
      <c r="A172" s="41" t="s">
        <v>154</v>
      </c>
      <c r="B172" s="41" t="s">
        <v>205</v>
      </c>
      <c r="C172" s="60" t="s">
        <v>221</v>
      </c>
      <c r="D172" s="41" t="s">
        <v>144</v>
      </c>
      <c r="E172" s="132" t="s">
        <v>60</v>
      </c>
      <c r="F172" s="132"/>
      <c r="G172" s="132"/>
      <c r="H172" s="132"/>
      <c r="I172" s="132"/>
      <c r="J172" s="132"/>
      <c r="K172" s="132"/>
      <c r="L172" s="132"/>
      <c r="M172" s="132"/>
      <c r="N172" s="132"/>
      <c r="O172" s="132"/>
      <c r="P172" s="132"/>
      <c r="Q172" s="132"/>
      <c r="R172" s="132"/>
      <c r="S172" s="132"/>
      <c r="T172" s="132"/>
      <c r="U172" s="109">
        <f>U173</f>
        <v>0</v>
      </c>
      <c r="V172" s="179">
        <f t="shared" si="66"/>
        <v>0</v>
      </c>
      <c r="W172" s="179">
        <f t="shared" si="66"/>
        <v>0</v>
      </c>
      <c r="X172" s="178" t="e">
        <f t="shared" si="48"/>
        <v>#DIV/0!</v>
      </c>
      <c r="Y172" s="45">
        <f t="shared" si="66"/>
        <v>0</v>
      </c>
      <c r="Z172" s="196" t="e">
        <f t="shared" si="49"/>
        <v>#DIV/0!</v>
      </c>
      <c r="AA172" s="47"/>
    </row>
    <row r="173" spans="1:27" s="30" customFormat="1" ht="15.75" hidden="1" customHeight="1" x14ac:dyDescent="0.25">
      <c r="A173" s="41" t="s">
        <v>154</v>
      </c>
      <c r="B173" s="41" t="s">
        <v>205</v>
      </c>
      <c r="C173" s="60" t="s">
        <v>222</v>
      </c>
      <c r="D173" s="41" t="s">
        <v>144</v>
      </c>
      <c r="E173" s="132" t="s">
        <v>61</v>
      </c>
      <c r="F173" s="132"/>
      <c r="G173" s="132"/>
      <c r="H173" s="132"/>
      <c r="I173" s="132"/>
      <c r="J173" s="132"/>
      <c r="K173" s="132"/>
      <c r="L173" s="132"/>
      <c r="M173" s="132"/>
      <c r="N173" s="132"/>
      <c r="O173" s="132"/>
      <c r="P173" s="132"/>
      <c r="Q173" s="132"/>
      <c r="R173" s="132"/>
      <c r="S173" s="132"/>
      <c r="T173" s="132"/>
      <c r="U173" s="109">
        <f>U174</f>
        <v>0</v>
      </c>
      <c r="V173" s="179">
        <f>V174</f>
        <v>0</v>
      </c>
      <c r="W173" s="179">
        <f>W174</f>
        <v>0</v>
      </c>
      <c r="X173" s="178" t="e">
        <f t="shared" si="48"/>
        <v>#DIV/0!</v>
      </c>
      <c r="Y173" s="45">
        <f>Y174</f>
        <v>0</v>
      </c>
      <c r="Z173" s="196" t="e">
        <f t="shared" si="49"/>
        <v>#DIV/0!</v>
      </c>
      <c r="AA173" s="47"/>
    </row>
    <row r="174" spans="1:27" s="30" customFormat="1" ht="26.25" hidden="1" customHeight="1" x14ac:dyDescent="0.25">
      <c r="A174" s="41" t="s">
        <v>154</v>
      </c>
      <c r="B174" s="41" t="s">
        <v>205</v>
      </c>
      <c r="C174" s="60" t="s">
        <v>222</v>
      </c>
      <c r="D174" s="41" t="s">
        <v>531</v>
      </c>
      <c r="E174" s="132" t="s">
        <v>532</v>
      </c>
      <c r="F174" s="132"/>
      <c r="G174" s="132"/>
      <c r="H174" s="132"/>
      <c r="I174" s="132"/>
      <c r="J174" s="132"/>
      <c r="K174" s="132"/>
      <c r="L174" s="132"/>
      <c r="M174" s="132"/>
      <c r="N174" s="132"/>
      <c r="O174" s="132"/>
      <c r="P174" s="132"/>
      <c r="Q174" s="132"/>
      <c r="R174" s="132"/>
      <c r="S174" s="132"/>
      <c r="T174" s="132"/>
      <c r="U174" s="110"/>
      <c r="V174" s="180"/>
      <c r="W174" s="180"/>
      <c r="X174" s="178" t="e">
        <f t="shared" si="48"/>
        <v>#DIV/0!</v>
      </c>
      <c r="Y174" s="38"/>
      <c r="Z174" s="196" t="e">
        <f t="shared" si="49"/>
        <v>#DIV/0!</v>
      </c>
      <c r="AA174" s="47"/>
    </row>
    <row r="175" spans="1:27" s="30" customFormat="1" ht="25.5" hidden="1" customHeight="1" x14ac:dyDescent="0.25">
      <c r="A175" s="41" t="s">
        <v>154</v>
      </c>
      <c r="B175" s="41" t="s">
        <v>205</v>
      </c>
      <c r="C175" s="60" t="s">
        <v>220</v>
      </c>
      <c r="D175" s="41" t="s">
        <v>144</v>
      </c>
      <c r="E175" s="155" t="s">
        <v>444</v>
      </c>
      <c r="F175" s="155"/>
      <c r="G175" s="155"/>
      <c r="H175" s="155"/>
      <c r="I175" s="155"/>
      <c r="J175" s="155"/>
      <c r="K175" s="155"/>
      <c r="L175" s="155"/>
      <c r="M175" s="155"/>
      <c r="N175" s="155"/>
      <c r="O175" s="155"/>
      <c r="P175" s="155"/>
      <c r="Q175" s="155"/>
      <c r="R175" s="155"/>
      <c r="S175" s="155"/>
      <c r="T175" s="155"/>
      <c r="U175" s="116">
        <f>U176</f>
        <v>0</v>
      </c>
      <c r="V175" s="182">
        <f t="shared" ref="V175:Y177" si="67">V176</f>
        <v>0</v>
      </c>
      <c r="W175" s="181">
        <f t="shared" si="67"/>
        <v>0</v>
      </c>
      <c r="X175" s="178" t="e">
        <f t="shared" si="48"/>
        <v>#DIV/0!</v>
      </c>
      <c r="Y175" s="43">
        <f t="shared" si="67"/>
        <v>0</v>
      </c>
      <c r="Z175" s="196" t="e">
        <f t="shared" si="49"/>
        <v>#DIV/0!</v>
      </c>
      <c r="AA175" s="47"/>
    </row>
    <row r="176" spans="1:27" s="30" customFormat="1" ht="24.75" hidden="1" customHeight="1" x14ac:dyDescent="0.25">
      <c r="A176" s="41" t="s">
        <v>154</v>
      </c>
      <c r="B176" s="41" t="s">
        <v>205</v>
      </c>
      <c r="C176" s="60" t="s">
        <v>221</v>
      </c>
      <c r="D176" s="41" t="s">
        <v>144</v>
      </c>
      <c r="E176" s="132" t="s">
        <v>62</v>
      </c>
      <c r="F176" s="132"/>
      <c r="G176" s="132"/>
      <c r="H176" s="132"/>
      <c r="I176" s="132"/>
      <c r="J176" s="132"/>
      <c r="K176" s="132"/>
      <c r="L176" s="132"/>
      <c r="M176" s="132"/>
      <c r="N176" s="132"/>
      <c r="O176" s="132"/>
      <c r="P176" s="132"/>
      <c r="Q176" s="132"/>
      <c r="R176" s="132"/>
      <c r="S176" s="132"/>
      <c r="T176" s="132"/>
      <c r="U176" s="109">
        <f>U177</f>
        <v>0</v>
      </c>
      <c r="V176" s="179">
        <f t="shared" si="67"/>
        <v>0</v>
      </c>
      <c r="W176" s="179">
        <f t="shared" si="67"/>
        <v>0</v>
      </c>
      <c r="X176" s="178" t="e">
        <f t="shared" si="48"/>
        <v>#DIV/0!</v>
      </c>
      <c r="Y176" s="45">
        <f t="shared" si="67"/>
        <v>0</v>
      </c>
      <c r="Z176" s="196" t="e">
        <f t="shared" si="49"/>
        <v>#DIV/0!</v>
      </c>
      <c r="AA176" s="47"/>
    </row>
    <row r="177" spans="1:27" s="30" customFormat="1" ht="15" hidden="1" customHeight="1" x14ac:dyDescent="0.25">
      <c r="A177" s="41" t="s">
        <v>154</v>
      </c>
      <c r="B177" s="41" t="s">
        <v>205</v>
      </c>
      <c r="C177" s="60" t="s">
        <v>439</v>
      </c>
      <c r="D177" s="41" t="s">
        <v>144</v>
      </c>
      <c r="E177" s="132" t="s">
        <v>63</v>
      </c>
      <c r="F177" s="132"/>
      <c r="G177" s="132"/>
      <c r="H177" s="132"/>
      <c r="I177" s="132"/>
      <c r="J177" s="132"/>
      <c r="K177" s="132"/>
      <c r="L177" s="132"/>
      <c r="M177" s="132"/>
      <c r="N177" s="132"/>
      <c r="O177" s="132"/>
      <c r="P177" s="132"/>
      <c r="Q177" s="132"/>
      <c r="R177" s="132"/>
      <c r="S177" s="132"/>
      <c r="T177" s="132"/>
      <c r="U177" s="109">
        <f>U178</f>
        <v>0</v>
      </c>
      <c r="V177" s="179">
        <f t="shared" si="67"/>
        <v>0</v>
      </c>
      <c r="W177" s="179">
        <f t="shared" si="67"/>
        <v>0</v>
      </c>
      <c r="X177" s="178" t="e">
        <f t="shared" si="48"/>
        <v>#DIV/0!</v>
      </c>
      <c r="Y177" s="45">
        <f t="shared" si="67"/>
        <v>0</v>
      </c>
      <c r="Z177" s="196" t="e">
        <f t="shared" si="49"/>
        <v>#DIV/0!</v>
      </c>
      <c r="AA177" s="47"/>
    </row>
    <row r="178" spans="1:27" s="30" customFormat="1" ht="15" hidden="1" customHeight="1" x14ac:dyDescent="0.25">
      <c r="A178" s="41" t="s">
        <v>154</v>
      </c>
      <c r="B178" s="41" t="s">
        <v>205</v>
      </c>
      <c r="C178" s="60" t="s">
        <v>439</v>
      </c>
      <c r="D178" s="41" t="s">
        <v>159</v>
      </c>
      <c r="E178" s="132" t="s">
        <v>13</v>
      </c>
      <c r="F178" s="132"/>
      <c r="G178" s="132"/>
      <c r="H178" s="132"/>
      <c r="I178" s="132"/>
      <c r="J178" s="132"/>
      <c r="K178" s="132"/>
      <c r="L178" s="132"/>
      <c r="M178" s="132"/>
      <c r="N178" s="132"/>
      <c r="O178" s="132"/>
      <c r="P178" s="132"/>
      <c r="Q178" s="132"/>
      <c r="R178" s="132"/>
      <c r="S178" s="132"/>
      <c r="T178" s="132"/>
      <c r="U178" s="110">
        <v>0</v>
      </c>
      <c r="V178" s="180"/>
      <c r="W178" s="180"/>
      <c r="X178" s="178" t="e">
        <f t="shared" si="48"/>
        <v>#DIV/0!</v>
      </c>
      <c r="Y178" s="38">
        <v>0</v>
      </c>
      <c r="Z178" s="196" t="e">
        <f t="shared" si="49"/>
        <v>#DIV/0!</v>
      </c>
      <c r="AA178" s="47"/>
    </row>
    <row r="179" spans="1:27" s="30" customFormat="1" ht="39" hidden="1" customHeight="1" x14ac:dyDescent="0.25">
      <c r="A179" s="41" t="s">
        <v>154</v>
      </c>
      <c r="B179" s="41" t="s">
        <v>205</v>
      </c>
      <c r="C179" s="60" t="s">
        <v>223</v>
      </c>
      <c r="D179" s="41" t="s">
        <v>144</v>
      </c>
      <c r="E179" s="155" t="s">
        <v>621</v>
      </c>
      <c r="F179" s="155"/>
      <c r="G179" s="155"/>
      <c r="H179" s="155"/>
      <c r="I179" s="155"/>
      <c r="J179" s="155"/>
      <c r="K179" s="155"/>
      <c r="L179" s="155"/>
      <c r="M179" s="155"/>
      <c r="N179" s="155"/>
      <c r="O179" s="155"/>
      <c r="P179" s="155"/>
      <c r="Q179" s="155"/>
      <c r="R179" s="155"/>
      <c r="S179" s="155"/>
      <c r="T179" s="155"/>
      <c r="U179" s="116">
        <f>U180</f>
        <v>0</v>
      </c>
      <c r="V179" s="182">
        <f t="shared" ref="V179:Y185" si="68">V180</f>
        <v>0</v>
      </c>
      <c r="W179" s="182">
        <f t="shared" si="68"/>
        <v>0</v>
      </c>
      <c r="X179" s="178" t="e">
        <f t="shared" si="48"/>
        <v>#DIV/0!</v>
      </c>
      <c r="Y179" s="43">
        <f t="shared" si="68"/>
        <v>0</v>
      </c>
      <c r="Z179" s="196" t="e">
        <f t="shared" si="49"/>
        <v>#DIV/0!</v>
      </c>
      <c r="AA179" s="47"/>
    </row>
    <row r="180" spans="1:27" s="30" customFormat="1" ht="26.25" hidden="1" customHeight="1" x14ac:dyDescent="0.25">
      <c r="A180" s="41" t="s">
        <v>154</v>
      </c>
      <c r="B180" s="41" t="s">
        <v>205</v>
      </c>
      <c r="C180" s="60" t="s">
        <v>224</v>
      </c>
      <c r="D180" s="41" t="s">
        <v>144</v>
      </c>
      <c r="E180" s="132" t="s">
        <v>62</v>
      </c>
      <c r="F180" s="132"/>
      <c r="G180" s="132"/>
      <c r="H180" s="132"/>
      <c r="I180" s="132"/>
      <c r="J180" s="132"/>
      <c r="K180" s="132"/>
      <c r="L180" s="132"/>
      <c r="M180" s="132"/>
      <c r="N180" s="132"/>
      <c r="O180" s="132"/>
      <c r="P180" s="132"/>
      <c r="Q180" s="132"/>
      <c r="R180" s="132"/>
      <c r="S180" s="132"/>
      <c r="T180" s="132"/>
      <c r="U180" s="109">
        <f>U181</f>
        <v>0</v>
      </c>
      <c r="V180" s="179">
        <f t="shared" si="68"/>
        <v>0</v>
      </c>
      <c r="W180" s="179">
        <f t="shared" si="68"/>
        <v>0</v>
      </c>
      <c r="X180" s="178" t="e">
        <f t="shared" si="48"/>
        <v>#DIV/0!</v>
      </c>
      <c r="Y180" s="45">
        <f t="shared" si="68"/>
        <v>0</v>
      </c>
      <c r="Z180" s="196" t="e">
        <f t="shared" si="49"/>
        <v>#DIV/0!</v>
      </c>
      <c r="AA180" s="47"/>
    </row>
    <row r="181" spans="1:27" s="30" customFormat="1" ht="15" hidden="1" customHeight="1" x14ac:dyDescent="0.25">
      <c r="A181" s="41" t="s">
        <v>154</v>
      </c>
      <c r="B181" s="41" t="s">
        <v>205</v>
      </c>
      <c r="C181" s="60" t="s">
        <v>225</v>
      </c>
      <c r="D181" s="41" t="s">
        <v>144</v>
      </c>
      <c r="E181" s="132" t="s">
        <v>63</v>
      </c>
      <c r="F181" s="132"/>
      <c r="G181" s="132"/>
      <c r="H181" s="132"/>
      <c r="I181" s="132"/>
      <c r="J181" s="132"/>
      <c r="K181" s="132"/>
      <c r="L181" s="132"/>
      <c r="M181" s="132"/>
      <c r="N181" s="132"/>
      <c r="O181" s="132"/>
      <c r="P181" s="132"/>
      <c r="Q181" s="132"/>
      <c r="R181" s="132"/>
      <c r="S181" s="132"/>
      <c r="T181" s="132"/>
      <c r="U181" s="109">
        <f>U182</f>
        <v>0</v>
      </c>
      <c r="V181" s="179">
        <f t="shared" si="68"/>
        <v>0</v>
      </c>
      <c r="W181" s="179">
        <f t="shared" si="68"/>
        <v>0</v>
      </c>
      <c r="X181" s="178" t="e">
        <f t="shared" si="48"/>
        <v>#DIV/0!</v>
      </c>
      <c r="Y181" s="45">
        <f t="shared" si="68"/>
        <v>0</v>
      </c>
      <c r="Z181" s="196" t="e">
        <f t="shared" si="49"/>
        <v>#DIV/0!</v>
      </c>
      <c r="AA181" s="47"/>
    </row>
    <row r="182" spans="1:27" s="30" customFormat="1" ht="15" hidden="1" customHeight="1" x14ac:dyDescent="0.25">
      <c r="A182" s="41" t="s">
        <v>154</v>
      </c>
      <c r="B182" s="41" t="s">
        <v>205</v>
      </c>
      <c r="C182" s="60" t="s">
        <v>225</v>
      </c>
      <c r="D182" s="41" t="s">
        <v>159</v>
      </c>
      <c r="E182" s="132" t="s">
        <v>13</v>
      </c>
      <c r="F182" s="132"/>
      <c r="G182" s="132"/>
      <c r="H182" s="132"/>
      <c r="I182" s="132"/>
      <c r="J182" s="132"/>
      <c r="K182" s="132"/>
      <c r="L182" s="132"/>
      <c r="M182" s="132"/>
      <c r="N182" s="132"/>
      <c r="O182" s="132"/>
      <c r="P182" s="132"/>
      <c r="Q182" s="132"/>
      <c r="R182" s="132"/>
      <c r="S182" s="132"/>
      <c r="T182" s="132"/>
      <c r="U182" s="110"/>
      <c r="V182" s="180"/>
      <c r="W182" s="180"/>
      <c r="X182" s="178" t="e">
        <f t="shared" si="48"/>
        <v>#DIV/0!</v>
      </c>
      <c r="Y182" s="38"/>
      <c r="Z182" s="196" t="e">
        <f t="shared" si="49"/>
        <v>#DIV/0!</v>
      </c>
      <c r="AA182" s="47"/>
    </row>
    <row r="183" spans="1:27" s="30" customFormat="1" ht="18" hidden="1" customHeight="1" x14ac:dyDescent="0.25">
      <c r="A183" s="41" t="s">
        <v>154</v>
      </c>
      <c r="B183" s="41" t="s">
        <v>205</v>
      </c>
      <c r="C183" s="60" t="s">
        <v>161</v>
      </c>
      <c r="D183" s="41" t="s">
        <v>144</v>
      </c>
      <c r="E183" s="131" t="s">
        <v>15</v>
      </c>
      <c r="F183" s="131"/>
      <c r="G183" s="131"/>
      <c r="H183" s="131"/>
      <c r="I183" s="131"/>
      <c r="J183" s="131"/>
      <c r="K183" s="131"/>
      <c r="L183" s="131"/>
      <c r="M183" s="131"/>
      <c r="N183" s="131"/>
      <c r="O183" s="131"/>
      <c r="P183" s="131"/>
      <c r="Q183" s="131"/>
      <c r="R183" s="131"/>
      <c r="S183" s="131"/>
      <c r="T183" s="131"/>
      <c r="U183" s="117">
        <f>U184</f>
        <v>0</v>
      </c>
      <c r="V183" s="183">
        <f t="shared" ref="V183:W183" si="69">V184</f>
        <v>0</v>
      </c>
      <c r="W183" s="183">
        <f t="shared" si="69"/>
        <v>0</v>
      </c>
      <c r="X183" s="178" t="e">
        <f t="shared" si="48"/>
        <v>#DIV/0!</v>
      </c>
      <c r="Y183" s="48">
        <f>Y184</f>
        <v>0</v>
      </c>
      <c r="Z183" s="196" t="e">
        <f t="shared" si="49"/>
        <v>#DIV/0!</v>
      </c>
      <c r="AA183" s="47"/>
    </row>
    <row r="184" spans="1:27" s="30" customFormat="1" ht="15" hidden="1" customHeight="1" x14ac:dyDescent="0.25">
      <c r="A184" s="41" t="s">
        <v>154</v>
      </c>
      <c r="B184" s="41" t="s">
        <v>205</v>
      </c>
      <c r="C184" s="60" t="s">
        <v>176</v>
      </c>
      <c r="D184" s="41" t="s">
        <v>144</v>
      </c>
      <c r="E184" s="155" t="s">
        <v>25</v>
      </c>
      <c r="F184" s="155"/>
      <c r="G184" s="155"/>
      <c r="H184" s="155"/>
      <c r="I184" s="155"/>
      <c r="J184" s="155"/>
      <c r="K184" s="155"/>
      <c r="L184" s="155"/>
      <c r="M184" s="155"/>
      <c r="N184" s="155"/>
      <c r="O184" s="155"/>
      <c r="P184" s="155"/>
      <c r="Q184" s="155"/>
      <c r="R184" s="155"/>
      <c r="S184" s="155"/>
      <c r="T184" s="155"/>
      <c r="U184" s="113">
        <f>U185+U187</f>
        <v>0</v>
      </c>
      <c r="V184" s="181">
        <f t="shared" ref="V184:W184" si="70">V185+V187</f>
        <v>0</v>
      </c>
      <c r="W184" s="181">
        <f t="shared" si="70"/>
        <v>0</v>
      </c>
      <c r="X184" s="178" t="e">
        <f t="shared" si="48"/>
        <v>#DIV/0!</v>
      </c>
      <c r="Y184" s="43">
        <f>Y185+Y187</f>
        <v>0</v>
      </c>
      <c r="Z184" s="196" t="e">
        <f t="shared" si="49"/>
        <v>#DIV/0!</v>
      </c>
      <c r="AA184" s="47"/>
    </row>
    <row r="185" spans="1:27" s="30" customFormat="1" ht="26.25" hidden="1" customHeight="1" x14ac:dyDescent="0.25">
      <c r="A185" s="41" t="s">
        <v>154</v>
      </c>
      <c r="B185" s="41" t="s">
        <v>205</v>
      </c>
      <c r="C185" s="60" t="s">
        <v>538</v>
      </c>
      <c r="D185" s="41" t="s">
        <v>144</v>
      </c>
      <c r="E185" s="132" t="s">
        <v>530</v>
      </c>
      <c r="F185" s="132"/>
      <c r="G185" s="132"/>
      <c r="H185" s="132"/>
      <c r="I185" s="132"/>
      <c r="J185" s="132"/>
      <c r="K185" s="132"/>
      <c r="L185" s="132"/>
      <c r="M185" s="132"/>
      <c r="N185" s="132"/>
      <c r="O185" s="132"/>
      <c r="P185" s="132"/>
      <c r="Q185" s="132"/>
      <c r="R185" s="132"/>
      <c r="S185" s="132"/>
      <c r="T185" s="132"/>
      <c r="U185" s="109">
        <f>U186</f>
        <v>0</v>
      </c>
      <c r="V185" s="179">
        <f t="shared" si="68"/>
        <v>0</v>
      </c>
      <c r="W185" s="179">
        <f t="shared" si="68"/>
        <v>0</v>
      </c>
      <c r="X185" s="178" t="e">
        <f t="shared" si="48"/>
        <v>#DIV/0!</v>
      </c>
      <c r="Y185" s="45">
        <f t="shared" si="68"/>
        <v>0</v>
      </c>
      <c r="Z185" s="196" t="e">
        <f t="shared" si="49"/>
        <v>#DIV/0!</v>
      </c>
      <c r="AA185" s="47"/>
    </row>
    <row r="186" spans="1:27" s="30" customFormat="1" ht="15" hidden="1" customHeight="1" x14ac:dyDescent="0.25">
      <c r="A186" s="41" t="s">
        <v>154</v>
      </c>
      <c r="B186" s="41" t="s">
        <v>205</v>
      </c>
      <c r="C186" s="60" t="s">
        <v>538</v>
      </c>
      <c r="D186" s="41" t="s">
        <v>159</v>
      </c>
      <c r="E186" s="132" t="s">
        <v>13</v>
      </c>
      <c r="F186" s="132"/>
      <c r="G186" s="132"/>
      <c r="H186" s="132"/>
      <c r="I186" s="132"/>
      <c r="J186" s="132"/>
      <c r="K186" s="132"/>
      <c r="L186" s="132"/>
      <c r="M186" s="132"/>
      <c r="N186" s="132"/>
      <c r="O186" s="132"/>
      <c r="P186" s="132"/>
      <c r="Q186" s="132"/>
      <c r="R186" s="132"/>
      <c r="S186" s="132"/>
      <c r="T186" s="132"/>
      <c r="U186" s="110"/>
      <c r="V186" s="180"/>
      <c r="W186" s="180"/>
      <c r="X186" s="178" t="e">
        <f t="shared" si="48"/>
        <v>#DIV/0!</v>
      </c>
      <c r="Y186" s="38"/>
      <c r="Z186" s="196" t="e">
        <f t="shared" si="49"/>
        <v>#DIV/0!</v>
      </c>
      <c r="AA186" s="47"/>
    </row>
    <row r="187" spans="1:27" s="30" customFormat="1" ht="29.25" hidden="1" customHeight="1" x14ac:dyDescent="0.25">
      <c r="A187" s="41" t="s">
        <v>154</v>
      </c>
      <c r="B187" s="41" t="s">
        <v>205</v>
      </c>
      <c r="C187" s="60" t="s">
        <v>585</v>
      </c>
      <c r="D187" s="41" t="s">
        <v>144</v>
      </c>
      <c r="E187" s="132" t="s">
        <v>586</v>
      </c>
      <c r="F187" s="132"/>
      <c r="G187" s="132"/>
      <c r="H187" s="132"/>
      <c r="I187" s="132"/>
      <c r="J187" s="132"/>
      <c r="K187" s="132"/>
      <c r="L187" s="132"/>
      <c r="M187" s="132"/>
      <c r="N187" s="132"/>
      <c r="O187" s="132"/>
      <c r="P187" s="132"/>
      <c r="Q187" s="132"/>
      <c r="R187" s="132"/>
      <c r="S187" s="132"/>
      <c r="T187" s="132"/>
      <c r="U187" s="109">
        <f>U188</f>
        <v>0</v>
      </c>
      <c r="V187" s="78">
        <f t="shared" ref="V187:W187" si="71">V188</f>
        <v>0</v>
      </c>
      <c r="W187" s="78">
        <f t="shared" si="71"/>
        <v>0</v>
      </c>
      <c r="X187" s="178" t="e">
        <f t="shared" si="48"/>
        <v>#DIV/0!</v>
      </c>
      <c r="Y187" s="44">
        <f t="shared" ref="Y187" si="72">Y188</f>
        <v>0</v>
      </c>
      <c r="Z187" s="196" t="e">
        <f t="shared" si="49"/>
        <v>#DIV/0!</v>
      </c>
      <c r="AA187" s="47"/>
    </row>
    <row r="188" spans="1:27" s="30" customFormat="1" ht="40.5" hidden="1" customHeight="1" x14ac:dyDescent="0.25">
      <c r="A188" s="41" t="s">
        <v>154</v>
      </c>
      <c r="B188" s="41" t="s">
        <v>205</v>
      </c>
      <c r="C188" s="60" t="s">
        <v>585</v>
      </c>
      <c r="D188" s="41" t="s">
        <v>565</v>
      </c>
      <c r="E188" s="132" t="s">
        <v>566</v>
      </c>
      <c r="F188" s="132"/>
      <c r="G188" s="132"/>
      <c r="H188" s="132"/>
      <c r="I188" s="132"/>
      <c r="J188" s="132"/>
      <c r="K188" s="132"/>
      <c r="L188" s="132"/>
      <c r="M188" s="132"/>
      <c r="N188" s="132"/>
      <c r="O188" s="132"/>
      <c r="P188" s="132"/>
      <c r="Q188" s="132"/>
      <c r="R188" s="132"/>
      <c r="S188" s="132"/>
      <c r="T188" s="132"/>
      <c r="U188" s="110"/>
      <c r="V188" s="180"/>
      <c r="W188" s="180"/>
      <c r="X188" s="178" t="e">
        <f t="shared" si="48"/>
        <v>#DIV/0!</v>
      </c>
      <c r="Y188" s="38"/>
      <c r="Z188" s="196" t="e">
        <f t="shared" si="49"/>
        <v>#DIV/0!</v>
      </c>
      <c r="AA188" s="47"/>
    </row>
    <row r="189" spans="1:27" s="30" customFormat="1" ht="15" customHeight="1" x14ac:dyDescent="0.25">
      <c r="A189" s="41" t="s">
        <v>226</v>
      </c>
      <c r="B189" s="41" t="s">
        <v>142</v>
      </c>
      <c r="C189" s="60" t="s">
        <v>143</v>
      </c>
      <c r="D189" s="41" t="s">
        <v>144</v>
      </c>
      <c r="E189" s="155" t="s">
        <v>64</v>
      </c>
      <c r="F189" s="155"/>
      <c r="G189" s="155"/>
      <c r="H189" s="155"/>
      <c r="I189" s="155"/>
      <c r="J189" s="155"/>
      <c r="K189" s="155"/>
      <c r="L189" s="155"/>
      <c r="M189" s="155"/>
      <c r="N189" s="155"/>
      <c r="O189" s="155"/>
      <c r="P189" s="155"/>
      <c r="Q189" s="155"/>
      <c r="R189" s="155"/>
      <c r="S189" s="155"/>
      <c r="T189" s="155"/>
      <c r="U189" s="108">
        <f>U190+U260+U291+U373</f>
        <v>228521313.12</v>
      </c>
      <c r="V189" s="77">
        <f>V190+V260+V291+V373</f>
        <v>257927840.69</v>
      </c>
      <c r="W189" s="77">
        <f>W190+W260+W291+W373</f>
        <v>183213210.11000001</v>
      </c>
      <c r="X189" s="178">
        <f t="shared" si="48"/>
        <v>71.032739086976463</v>
      </c>
      <c r="Y189" s="43">
        <f>Y190+Y260+Y291+Y373</f>
        <v>193954706.69999999</v>
      </c>
      <c r="Z189" s="196">
        <f t="shared" si="49"/>
        <v>94.461853093044851</v>
      </c>
      <c r="AA189" s="47"/>
    </row>
    <row r="190" spans="1:27" s="30" customFormat="1" ht="27.75" customHeight="1" x14ac:dyDescent="0.25">
      <c r="A190" s="41" t="s">
        <v>226</v>
      </c>
      <c r="B190" s="41" t="s">
        <v>141</v>
      </c>
      <c r="C190" s="60" t="s">
        <v>143</v>
      </c>
      <c r="D190" s="41" t="s">
        <v>144</v>
      </c>
      <c r="E190" s="132" t="s">
        <v>65</v>
      </c>
      <c r="F190" s="132"/>
      <c r="G190" s="132"/>
      <c r="H190" s="132"/>
      <c r="I190" s="132"/>
      <c r="J190" s="132"/>
      <c r="K190" s="132"/>
      <c r="L190" s="132"/>
      <c r="M190" s="132"/>
      <c r="N190" s="132"/>
      <c r="O190" s="132"/>
      <c r="P190" s="132"/>
      <c r="Q190" s="132"/>
      <c r="R190" s="132"/>
      <c r="S190" s="132"/>
      <c r="T190" s="132"/>
      <c r="U190" s="109">
        <f>U191+U208+U242+U248</f>
        <v>112298020.3</v>
      </c>
      <c r="V190" s="179">
        <f>V191+V208+V242+V248</f>
        <v>141465749.87</v>
      </c>
      <c r="W190" s="179">
        <f>W191+W208+W242+W248</f>
        <v>72737396.590000004</v>
      </c>
      <c r="X190" s="178">
        <f t="shared" si="48"/>
        <v>51.416966054922874</v>
      </c>
      <c r="Y190" s="45">
        <f>Y191+Y208+Y242+Y248</f>
        <v>19648052.719999999</v>
      </c>
      <c r="Z190" s="196" t="s">
        <v>736</v>
      </c>
      <c r="AA190" s="47"/>
    </row>
    <row r="191" spans="1:27" s="30" customFormat="1" ht="27" customHeight="1" x14ac:dyDescent="0.25">
      <c r="A191" s="41" t="s">
        <v>226</v>
      </c>
      <c r="B191" s="41" t="s">
        <v>141</v>
      </c>
      <c r="C191" s="60" t="s">
        <v>197</v>
      </c>
      <c r="D191" s="41" t="s">
        <v>144</v>
      </c>
      <c r="E191" s="131" t="s">
        <v>690</v>
      </c>
      <c r="F191" s="131"/>
      <c r="G191" s="131"/>
      <c r="H191" s="131"/>
      <c r="I191" s="131"/>
      <c r="J191" s="131"/>
      <c r="K191" s="131"/>
      <c r="L191" s="131"/>
      <c r="M191" s="131"/>
      <c r="N191" s="131"/>
      <c r="O191" s="131"/>
      <c r="P191" s="131"/>
      <c r="Q191" s="131"/>
      <c r="R191" s="131"/>
      <c r="S191" s="131"/>
      <c r="T191" s="131"/>
      <c r="U191" s="109">
        <f>U192+U204</f>
        <v>2036817</v>
      </c>
      <c r="V191" s="179">
        <f>V192+V204</f>
        <v>2036817</v>
      </c>
      <c r="W191" s="179">
        <f>W192+W204</f>
        <v>1958755.52</v>
      </c>
      <c r="X191" s="178">
        <f t="shared" si="48"/>
        <v>96.16747699965191</v>
      </c>
      <c r="Y191" s="45">
        <f>Y192+Y204</f>
        <v>1626645.3199999998</v>
      </c>
      <c r="Z191" s="196">
        <f t="shared" si="49"/>
        <v>120.41687858543129</v>
      </c>
      <c r="AA191" s="47"/>
    </row>
    <row r="192" spans="1:27" s="30" customFormat="1" ht="27" customHeight="1" x14ac:dyDescent="0.25">
      <c r="A192" s="41" t="s">
        <v>226</v>
      </c>
      <c r="B192" s="41" t="s">
        <v>141</v>
      </c>
      <c r="C192" s="60" t="s">
        <v>227</v>
      </c>
      <c r="D192" s="41" t="s">
        <v>144</v>
      </c>
      <c r="E192" s="155" t="s">
        <v>451</v>
      </c>
      <c r="F192" s="155"/>
      <c r="G192" s="155"/>
      <c r="H192" s="155"/>
      <c r="I192" s="155"/>
      <c r="J192" s="155"/>
      <c r="K192" s="155"/>
      <c r="L192" s="155"/>
      <c r="M192" s="155"/>
      <c r="N192" s="155"/>
      <c r="O192" s="155"/>
      <c r="P192" s="155"/>
      <c r="Q192" s="155"/>
      <c r="R192" s="155"/>
      <c r="S192" s="155"/>
      <c r="T192" s="155"/>
      <c r="U192" s="108">
        <f>U193+U196+U201</f>
        <v>1820367</v>
      </c>
      <c r="V192" s="181">
        <f t="shared" ref="V192:W192" si="73">V193+V196+V201</f>
        <v>1820367</v>
      </c>
      <c r="W192" s="181">
        <f t="shared" si="73"/>
        <v>1754137.52</v>
      </c>
      <c r="X192" s="178">
        <f t="shared" si="48"/>
        <v>96.36175122928509</v>
      </c>
      <c r="Y192" s="43">
        <f>Y193+Y201+Y196</f>
        <v>880595.32</v>
      </c>
      <c r="Z192" s="196">
        <f t="shared" si="49"/>
        <v>199.19905093295296</v>
      </c>
      <c r="AA192" s="47"/>
    </row>
    <row r="193" spans="1:27" s="30" customFormat="1" ht="25.5" customHeight="1" x14ac:dyDescent="0.25">
      <c r="A193" s="41" t="s">
        <v>226</v>
      </c>
      <c r="B193" s="41" t="s">
        <v>141</v>
      </c>
      <c r="C193" s="60" t="s">
        <v>228</v>
      </c>
      <c r="D193" s="41" t="s">
        <v>144</v>
      </c>
      <c r="E193" s="132" t="s">
        <v>66</v>
      </c>
      <c r="F193" s="132"/>
      <c r="G193" s="132"/>
      <c r="H193" s="132"/>
      <c r="I193" s="132"/>
      <c r="J193" s="132"/>
      <c r="K193" s="132"/>
      <c r="L193" s="132"/>
      <c r="M193" s="132"/>
      <c r="N193" s="132"/>
      <c r="O193" s="132"/>
      <c r="P193" s="132"/>
      <c r="Q193" s="132"/>
      <c r="R193" s="132"/>
      <c r="S193" s="132"/>
      <c r="T193" s="132"/>
      <c r="U193" s="111">
        <f>U194</f>
        <v>853156</v>
      </c>
      <c r="V193" s="179">
        <f t="shared" ref="V193:Y194" si="74">V194</f>
        <v>853156</v>
      </c>
      <c r="W193" s="179">
        <f t="shared" si="74"/>
        <v>805803.84</v>
      </c>
      <c r="X193" s="178">
        <f t="shared" si="48"/>
        <v>94.4497653418601</v>
      </c>
      <c r="Y193" s="45">
        <f t="shared" si="74"/>
        <v>0</v>
      </c>
      <c r="Z193" s="196"/>
      <c r="AA193" s="47"/>
    </row>
    <row r="194" spans="1:27" s="30" customFormat="1" ht="15" customHeight="1" x14ac:dyDescent="0.25">
      <c r="A194" s="41" t="s">
        <v>226</v>
      </c>
      <c r="B194" s="41" t="s">
        <v>141</v>
      </c>
      <c r="C194" s="60" t="s">
        <v>229</v>
      </c>
      <c r="D194" s="41" t="s">
        <v>144</v>
      </c>
      <c r="E194" s="132" t="s">
        <v>45</v>
      </c>
      <c r="F194" s="132"/>
      <c r="G194" s="132"/>
      <c r="H194" s="132"/>
      <c r="I194" s="132"/>
      <c r="J194" s="132"/>
      <c r="K194" s="132"/>
      <c r="L194" s="132"/>
      <c r="M194" s="132"/>
      <c r="N194" s="132"/>
      <c r="O194" s="132"/>
      <c r="P194" s="132"/>
      <c r="Q194" s="132"/>
      <c r="R194" s="132"/>
      <c r="S194" s="132"/>
      <c r="T194" s="132"/>
      <c r="U194" s="111">
        <f>U195</f>
        <v>853156</v>
      </c>
      <c r="V194" s="179">
        <f t="shared" si="74"/>
        <v>853156</v>
      </c>
      <c r="W194" s="179">
        <f t="shared" si="74"/>
        <v>805803.84</v>
      </c>
      <c r="X194" s="178">
        <f t="shared" si="48"/>
        <v>94.4497653418601</v>
      </c>
      <c r="Y194" s="45">
        <f t="shared" si="74"/>
        <v>0</v>
      </c>
      <c r="Z194" s="196"/>
      <c r="AA194" s="47"/>
    </row>
    <row r="195" spans="1:27" s="30" customFormat="1" ht="26.25" customHeight="1" x14ac:dyDescent="0.25">
      <c r="A195" s="41" t="s">
        <v>226</v>
      </c>
      <c r="B195" s="41" t="s">
        <v>141</v>
      </c>
      <c r="C195" s="60" t="s">
        <v>229</v>
      </c>
      <c r="D195" s="41" t="s">
        <v>201</v>
      </c>
      <c r="E195" s="132" t="s">
        <v>46</v>
      </c>
      <c r="F195" s="132"/>
      <c r="G195" s="132"/>
      <c r="H195" s="132"/>
      <c r="I195" s="132"/>
      <c r="J195" s="132"/>
      <c r="K195" s="132"/>
      <c r="L195" s="132"/>
      <c r="M195" s="132"/>
      <c r="N195" s="132"/>
      <c r="O195" s="132"/>
      <c r="P195" s="132"/>
      <c r="Q195" s="132"/>
      <c r="R195" s="132"/>
      <c r="S195" s="132"/>
      <c r="T195" s="132"/>
      <c r="U195" s="112">
        <v>853156</v>
      </c>
      <c r="V195" s="180">
        <v>853156</v>
      </c>
      <c r="W195" s="180">
        <v>805803.84</v>
      </c>
      <c r="X195" s="178">
        <f t="shared" si="48"/>
        <v>94.4497653418601</v>
      </c>
      <c r="Y195" s="38"/>
      <c r="Z195" s="196"/>
      <c r="AA195" s="47"/>
    </row>
    <row r="196" spans="1:27" s="30" customFormat="1" ht="15" hidden="1" customHeight="1" x14ac:dyDescent="0.25">
      <c r="A196" s="41" t="s">
        <v>226</v>
      </c>
      <c r="B196" s="41" t="s">
        <v>141</v>
      </c>
      <c r="C196" s="60" t="s">
        <v>426</v>
      </c>
      <c r="D196" s="41" t="s">
        <v>144</v>
      </c>
      <c r="E196" s="132" t="s">
        <v>427</v>
      </c>
      <c r="F196" s="132"/>
      <c r="G196" s="132"/>
      <c r="H196" s="132"/>
      <c r="I196" s="132"/>
      <c r="J196" s="132"/>
      <c r="K196" s="132"/>
      <c r="L196" s="132"/>
      <c r="M196" s="132"/>
      <c r="N196" s="132"/>
      <c r="O196" s="132"/>
      <c r="P196" s="132"/>
      <c r="Q196" s="132"/>
      <c r="R196" s="132"/>
      <c r="S196" s="132"/>
      <c r="T196" s="132"/>
      <c r="U196" s="111">
        <f>U199</f>
        <v>0</v>
      </c>
      <c r="V196" s="179">
        <f t="shared" ref="V196:W196" si="75">V199</f>
        <v>0</v>
      </c>
      <c r="W196" s="179">
        <f t="shared" si="75"/>
        <v>0</v>
      </c>
      <c r="X196" s="178" t="e">
        <f t="shared" si="48"/>
        <v>#DIV/0!</v>
      </c>
      <c r="Y196" s="45">
        <f>Y197+Y199</f>
        <v>0</v>
      </c>
      <c r="Z196" s="196" t="e">
        <f t="shared" si="49"/>
        <v>#DIV/0!</v>
      </c>
      <c r="AA196" s="47"/>
    </row>
    <row r="197" spans="1:27" s="30" customFormat="1" ht="15" hidden="1" customHeight="1" x14ac:dyDescent="0.25">
      <c r="A197" s="41" t="s">
        <v>226</v>
      </c>
      <c r="B197" s="41" t="s">
        <v>141</v>
      </c>
      <c r="C197" s="60" t="s">
        <v>428</v>
      </c>
      <c r="D197" s="41" t="s">
        <v>144</v>
      </c>
      <c r="E197" s="132" t="s">
        <v>76</v>
      </c>
      <c r="F197" s="132"/>
      <c r="G197" s="132"/>
      <c r="H197" s="132"/>
      <c r="I197" s="132"/>
      <c r="J197" s="132"/>
      <c r="K197" s="132"/>
      <c r="L197" s="132"/>
      <c r="M197" s="132"/>
      <c r="N197" s="132"/>
      <c r="O197" s="132"/>
      <c r="P197" s="132"/>
      <c r="Q197" s="132"/>
      <c r="R197" s="132"/>
      <c r="S197" s="132"/>
      <c r="T197" s="132"/>
      <c r="U197" s="112"/>
      <c r="V197" s="180"/>
      <c r="W197" s="180"/>
      <c r="X197" s="178" t="e">
        <f t="shared" si="48"/>
        <v>#DIV/0!</v>
      </c>
      <c r="Y197" s="45">
        <f>Y198</f>
        <v>0</v>
      </c>
      <c r="Z197" s="196" t="e">
        <f t="shared" si="49"/>
        <v>#DIV/0!</v>
      </c>
      <c r="AA197" s="47"/>
    </row>
    <row r="198" spans="1:27" s="30" customFormat="1" ht="15" hidden="1" customHeight="1" x14ac:dyDescent="0.25">
      <c r="A198" s="41" t="s">
        <v>226</v>
      </c>
      <c r="B198" s="41" t="s">
        <v>141</v>
      </c>
      <c r="C198" s="60" t="s">
        <v>428</v>
      </c>
      <c r="D198" s="41" t="s">
        <v>201</v>
      </c>
      <c r="E198" s="132" t="s">
        <v>46</v>
      </c>
      <c r="F198" s="132"/>
      <c r="G198" s="132"/>
      <c r="H198" s="132"/>
      <c r="I198" s="132"/>
      <c r="J198" s="132"/>
      <c r="K198" s="132"/>
      <c r="L198" s="132"/>
      <c r="M198" s="132"/>
      <c r="N198" s="132"/>
      <c r="O198" s="132"/>
      <c r="P198" s="132"/>
      <c r="Q198" s="132"/>
      <c r="R198" s="132"/>
      <c r="S198" s="132"/>
      <c r="T198" s="132"/>
      <c r="U198" s="112"/>
      <c r="V198" s="180"/>
      <c r="W198" s="180"/>
      <c r="X198" s="178" t="e">
        <f t="shared" si="48"/>
        <v>#DIV/0!</v>
      </c>
      <c r="Y198" s="38"/>
      <c r="Z198" s="196" t="e">
        <f t="shared" si="49"/>
        <v>#DIV/0!</v>
      </c>
      <c r="AA198" s="47"/>
    </row>
    <row r="199" spans="1:27" s="30" customFormat="1" ht="15" hidden="1" customHeight="1" x14ac:dyDescent="0.25">
      <c r="A199" s="41" t="s">
        <v>226</v>
      </c>
      <c r="B199" s="41" t="s">
        <v>141</v>
      </c>
      <c r="C199" s="60" t="s">
        <v>484</v>
      </c>
      <c r="D199" s="41" t="s">
        <v>144</v>
      </c>
      <c r="E199" s="132" t="s">
        <v>45</v>
      </c>
      <c r="F199" s="132"/>
      <c r="G199" s="132"/>
      <c r="H199" s="132"/>
      <c r="I199" s="132"/>
      <c r="J199" s="132"/>
      <c r="K199" s="132"/>
      <c r="L199" s="132"/>
      <c r="M199" s="132"/>
      <c r="N199" s="132"/>
      <c r="O199" s="132"/>
      <c r="P199" s="132"/>
      <c r="Q199" s="132"/>
      <c r="R199" s="132"/>
      <c r="S199" s="132"/>
      <c r="T199" s="132"/>
      <c r="U199" s="111">
        <f>U200</f>
        <v>0</v>
      </c>
      <c r="V199" s="179">
        <f t="shared" ref="V199:Y199" si="76">V200</f>
        <v>0</v>
      </c>
      <c r="W199" s="179">
        <f t="shared" si="76"/>
        <v>0</v>
      </c>
      <c r="X199" s="178" t="e">
        <f t="shared" ref="X199:X262" si="77">W199/V199*100</f>
        <v>#DIV/0!</v>
      </c>
      <c r="Y199" s="45">
        <f t="shared" si="76"/>
        <v>0</v>
      </c>
      <c r="Z199" s="196" t="e">
        <f t="shared" ref="Z199:Z262" si="78">W199/Y199*100</f>
        <v>#DIV/0!</v>
      </c>
      <c r="AA199" s="47"/>
    </row>
    <row r="200" spans="1:27" s="30" customFormat="1" ht="27" hidden="1" customHeight="1" x14ac:dyDescent="0.25">
      <c r="A200" s="41" t="s">
        <v>226</v>
      </c>
      <c r="B200" s="41" t="s">
        <v>141</v>
      </c>
      <c r="C200" s="60" t="s">
        <v>484</v>
      </c>
      <c r="D200" s="41" t="s">
        <v>201</v>
      </c>
      <c r="E200" s="132" t="s">
        <v>46</v>
      </c>
      <c r="F200" s="132"/>
      <c r="G200" s="132"/>
      <c r="H200" s="132"/>
      <c r="I200" s="132"/>
      <c r="J200" s="132"/>
      <c r="K200" s="132"/>
      <c r="L200" s="132"/>
      <c r="M200" s="132"/>
      <c r="N200" s="132"/>
      <c r="O200" s="132"/>
      <c r="P200" s="132"/>
      <c r="Q200" s="132"/>
      <c r="R200" s="132"/>
      <c r="S200" s="132"/>
      <c r="T200" s="132"/>
      <c r="U200" s="112"/>
      <c r="V200" s="180"/>
      <c r="W200" s="180"/>
      <c r="X200" s="178" t="e">
        <f t="shared" si="77"/>
        <v>#DIV/0!</v>
      </c>
      <c r="Y200" s="38"/>
      <c r="Z200" s="196" t="e">
        <f t="shared" si="78"/>
        <v>#DIV/0!</v>
      </c>
      <c r="AA200" s="47"/>
    </row>
    <row r="201" spans="1:27" s="30" customFormat="1" ht="17.25" customHeight="1" x14ac:dyDescent="0.25">
      <c r="A201" s="41" t="s">
        <v>226</v>
      </c>
      <c r="B201" s="41" t="s">
        <v>141</v>
      </c>
      <c r="C201" s="60" t="s">
        <v>230</v>
      </c>
      <c r="D201" s="41" t="s">
        <v>144</v>
      </c>
      <c r="E201" s="132" t="s">
        <v>19</v>
      </c>
      <c r="F201" s="132"/>
      <c r="G201" s="132"/>
      <c r="H201" s="132"/>
      <c r="I201" s="132"/>
      <c r="J201" s="132"/>
      <c r="K201" s="132"/>
      <c r="L201" s="132"/>
      <c r="M201" s="132"/>
      <c r="N201" s="132"/>
      <c r="O201" s="132"/>
      <c r="P201" s="132"/>
      <c r="Q201" s="132"/>
      <c r="R201" s="132"/>
      <c r="S201" s="132"/>
      <c r="T201" s="132"/>
      <c r="U201" s="109">
        <f>U202</f>
        <v>967211</v>
      </c>
      <c r="V201" s="179">
        <f t="shared" ref="V201:Y202" si="79">V202</f>
        <v>967211</v>
      </c>
      <c r="W201" s="179">
        <f t="shared" si="79"/>
        <v>948333.68</v>
      </c>
      <c r="X201" s="178">
        <f t="shared" si="77"/>
        <v>98.048272817410066</v>
      </c>
      <c r="Y201" s="45">
        <f t="shared" si="79"/>
        <v>880595.32</v>
      </c>
      <c r="Z201" s="196">
        <f t="shared" si="78"/>
        <v>107.69233704308128</v>
      </c>
      <c r="AA201" s="47"/>
    </row>
    <row r="202" spans="1:27" s="30" customFormat="1" ht="17.25" customHeight="1" x14ac:dyDescent="0.25">
      <c r="A202" s="41" t="s">
        <v>226</v>
      </c>
      <c r="B202" s="41" t="s">
        <v>141</v>
      </c>
      <c r="C202" s="60" t="s">
        <v>231</v>
      </c>
      <c r="D202" s="41" t="s">
        <v>144</v>
      </c>
      <c r="E202" s="132" t="s">
        <v>20</v>
      </c>
      <c r="F202" s="132"/>
      <c r="G202" s="132"/>
      <c r="H202" s="132"/>
      <c r="I202" s="132"/>
      <c r="J202" s="132"/>
      <c r="K202" s="132"/>
      <c r="L202" s="132"/>
      <c r="M202" s="132"/>
      <c r="N202" s="132"/>
      <c r="O202" s="132"/>
      <c r="P202" s="132"/>
      <c r="Q202" s="132"/>
      <c r="R202" s="132"/>
      <c r="S202" s="132"/>
      <c r="T202" s="132"/>
      <c r="U202" s="109">
        <f>U203</f>
        <v>967211</v>
      </c>
      <c r="V202" s="179">
        <f t="shared" si="79"/>
        <v>967211</v>
      </c>
      <c r="W202" s="179">
        <f t="shared" si="79"/>
        <v>948333.68</v>
      </c>
      <c r="X202" s="178">
        <f t="shared" si="77"/>
        <v>98.048272817410066</v>
      </c>
      <c r="Y202" s="45">
        <f t="shared" si="79"/>
        <v>880595.32</v>
      </c>
      <c r="Z202" s="196">
        <f t="shared" si="78"/>
        <v>107.69233704308128</v>
      </c>
      <c r="AA202" s="47"/>
    </row>
    <row r="203" spans="1:27" s="30" customFormat="1" ht="17.25" customHeight="1" x14ac:dyDescent="0.25">
      <c r="A203" s="41" t="s">
        <v>226</v>
      </c>
      <c r="B203" s="41" t="s">
        <v>141</v>
      </c>
      <c r="C203" s="60" t="s">
        <v>231</v>
      </c>
      <c r="D203" s="41" t="s">
        <v>159</v>
      </c>
      <c r="E203" s="132" t="s">
        <v>681</v>
      </c>
      <c r="F203" s="132"/>
      <c r="G203" s="132"/>
      <c r="H203" s="132"/>
      <c r="I203" s="132"/>
      <c r="J203" s="132"/>
      <c r="K203" s="132"/>
      <c r="L203" s="132"/>
      <c r="M203" s="132"/>
      <c r="N203" s="132"/>
      <c r="O203" s="132"/>
      <c r="P203" s="132"/>
      <c r="Q203" s="132"/>
      <c r="R203" s="132"/>
      <c r="S203" s="132"/>
      <c r="T203" s="132"/>
      <c r="U203" s="110">
        <v>967211</v>
      </c>
      <c r="V203" s="180">
        <v>967211</v>
      </c>
      <c r="W203" s="180">
        <v>948333.68</v>
      </c>
      <c r="X203" s="178">
        <f t="shared" si="77"/>
        <v>98.048272817410066</v>
      </c>
      <c r="Y203" s="38">
        <v>880595.32</v>
      </c>
      <c r="Z203" s="196">
        <f t="shared" si="78"/>
        <v>107.69233704308128</v>
      </c>
      <c r="AA203" s="47"/>
    </row>
    <row r="204" spans="1:27" s="30" customFormat="1" ht="41.25" customHeight="1" x14ac:dyDescent="0.25">
      <c r="A204" s="41" t="s">
        <v>226</v>
      </c>
      <c r="B204" s="41" t="s">
        <v>141</v>
      </c>
      <c r="C204" s="60" t="s">
        <v>232</v>
      </c>
      <c r="D204" s="41" t="s">
        <v>144</v>
      </c>
      <c r="E204" s="155" t="s">
        <v>692</v>
      </c>
      <c r="F204" s="155"/>
      <c r="G204" s="155"/>
      <c r="H204" s="155"/>
      <c r="I204" s="155"/>
      <c r="J204" s="155"/>
      <c r="K204" s="155"/>
      <c r="L204" s="155"/>
      <c r="M204" s="155"/>
      <c r="N204" s="155"/>
      <c r="O204" s="155"/>
      <c r="P204" s="155"/>
      <c r="Q204" s="155"/>
      <c r="R204" s="155"/>
      <c r="S204" s="155"/>
      <c r="T204" s="155"/>
      <c r="U204" s="108">
        <f>U205</f>
        <v>216450</v>
      </c>
      <c r="V204" s="181">
        <f t="shared" ref="V204:Y206" si="80">V205</f>
        <v>216450</v>
      </c>
      <c r="W204" s="181">
        <f t="shared" si="80"/>
        <v>204618</v>
      </c>
      <c r="X204" s="178">
        <f t="shared" si="77"/>
        <v>94.533610533610528</v>
      </c>
      <c r="Y204" s="43">
        <f t="shared" si="80"/>
        <v>746050</v>
      </c>
      <c r="Z204" s="196">
        <f t="shared" si="78"/>
        <v>27.42684806648348</v>
      </c>
      <c r="AA204" s="47"/>
    </row>
    <row r="205" spans="1:27" s="30" customFormat="1" ht="16.5" customHeight="1" x14ac:dyDescent="0.25">
      <c r="A205" s="41" t="s">
        <v>226</v>
      </c>
      <c r="B205" s="41" t="s">
        <v>141</v>
      </c>
      <c r="C205" s="60" t="s">
        <v>233</v>
      </c>
      <c r="D205" s="41" t="s">
        <v>144</v>
      </c>
      <c r="E205" s="132" t="s">
        <v>67</v>
      </c>
      <c r="F205" s="132"/>
      <c r="G205" s="132"/>
      <c r="H205" s="132"/>
      <c r="I205" s="132"/>
      <c r="J205" s="132"/>
      <c r="K205" s="132"/>
      <c r="L205" s="132"/>
      <c r="M205" s="132"/>
      <c r="N205" s="132"/>
      <c r="O205" s="132"/>
      <c r="P205" s="132"/>
      <c r="Q205" s="132"/>
      <c r="R205" s="132"/>
      <c r="S205" s="132"/>
      <c r="T205" s="132"/>
      <c r="U205" s="109">
        <f>U206</f>
        <v>216450</v>
      </c>
      <c r="V205" s="179">
        <f t="shared" si="80"/>
        <v>216450</v>
      </c>
      <c r="W205" s="179">
        <f>W206</f>
        <v>204618</v>
      </c>
      <c r="X205" s="178">
        <f t="shared" si="77"/>
        <v>94.533610533610528</v>
      </c>
      <c r="Y205" s="45">
        <f t="shared" si="80"/>
        <v>746050</v>
      </c>
      <c r="Z205" s="196">
        <f t="shared" si="78"/>
        <v>27.42684806648348</v>
      </c>
      <c r="AA205" s="47"/>
    </row>
    <row r="206" spans="1:27" s="30" customFormat="1" ht="16.5" customHeight="1" x14ac:dyDescent="0.25">
      <c r="A206" s="41" t="s">
        <v>226</v>
      </c>
      <c r="B206" s="41" t="s">
        <v>141</v>
      </c>
      <c r="C206" s="60" t="s">
        <v>234</v>
      </c>
      <c r="D206" s="41" t="s">
        <v>144</v>
      </c>
      <c r="E206" s="132" t="s">
        <v>68</v>
      </c>
      <c r="F206" s="132"/>
      <c r="G206" s="132"/>
      <c r="H206" s="132"/>
      <c r="I206" s="132"/>
      <c r="J206" s="132"/>
      <c r="K206" s="132"/>
      <c r="L206" s="132"/>
      <c r="M206" s="132"/>
      <c r="N206" s="132"/>
      <c r="O206" s="132"/>
      <c r="P206" s="132"/>
      <c r="Q206" s="132"/>
      <c r="R206" s="132"/>
      <c r="S206" s="132"/>
      <c r="T206" s="132"/>
      <c r="U206" s="109">
        <f>U207</f>
        <v>216450</v>
      </c>
      <c r="V206" s="179">
        <f t="shared" si="80"/>
        <v>216450</v>
      </c>
      <c r="W206" s="179">
        <f>W207</f>
        <v>204618</v>
      </c>
      <c r="X206" s="178">
        <f t="shared" si="77"/>
        <v>94.533610533610528</v>
      </c>
      <c r="Y206" s="45">
        <f t="shared" si="80"/>
        <v>746050</v>
      </c>
      <c r="Z206" s="196">
        <f t="shared" si="78"/>
        <v>27.42684806648348</v>
      </c>
      <c r="AA206" s="47"/>
    </row>
    <row r="207" spans="1:27" s="30" customFormat="1" ht="16.5" customHeight="1" x14ac:dyDescent="0.25">
      <c r="A207" s="41" t="s">
        <v>226</v>
      </c>
      <c r="B207" s="41" t="s">
        <v>141</v>
      </c>
      <c r="C207" s="60" t="s">
        <v>234</v>
      </c>
      <c r="D207" s="41" t="s">
        <v>159</v>
      </c>
      <c r="E207" s="132" t="s">
        <v>681</v>
      </c>
      <c r="F207" s="132"/>
      <c r="G207" s="132"/>
      <c r="H207" s="132"/>
      <c r="I207" s="132"/>
      <c r="J207" s="132"/>
      <c r="K207" s="132"/>
      <c r="L207" s="132"/>
      <c r="M207" s="132"/>
      <c r="N207" s="132"/>
      <c r="O207" s="132"/>
      <c r="P207" s="132"/>
      <c r="Q207" s="132"/>
      <c r="R207" s="132"/>
      <c r="S207" s="132"/>
      <c r="T207" s="132"/>
      <c r="U207" s="110">
        <v>216450</v>
      </c>
      <c r="V207" s="180">
        <v>216450</v>
      </c>
      <c r="W207" s="180">
        <v>204618</v>
      </c>
      <c r="X207" s="178">
        <f t="shared" si="77"/>
        <v>94.533610533610528</v>
      </c>
      <c r="Y207" s="38">
        <v>746050</v>
      </c>
      <c r="Z207" s="196">
        <f t="shared" si="78"/>
        <v>27.42684806648348</v>
      </c>
      <c r="AA207" s="47"/>
    </row>
    <row r="208" spans="1:27" s="30" customFormat="1" ht="25.5" customHeight="1" x14ac:dyDescent="0.25">
      <c r="A208" s="41" t="s">
        <v>226</v>
      </c>
      <c r="B208" s="41" t="s">
        <v>141</v>
      </c>
      <c r="C208" s="60" t="s">
        <v>235</v>
      </c>
      <c r="D208" s="41" t="s">
        <v>144</v>
      </c>
      <c r="E208" s="131" t="s">
        <v>693</v>
      </c>
      <c r="F208" s="131"/>
      <c r="G208" s="131"/>
      <c r="H208" s="131"/>
      <c r="I208" s="131"/>
      <c r="J208" s="131"/>
      <c r="K208" s="131"/>
      <c r="L208" s="131"/>
      <c r="M208" s="131"/>
      <c r="N208" s="131"/>
      <c r="O208" s="131"/>
      <c r="P208" s="131"/>
      <c r="Q208" s="131"/>
      <c r="R208" s="131"/>
      <c r="S208" s="131"/>
      <c r="T208" s="131"/>
      <c r="U208" s="109">
        <f>U209</f>
        <v>100541637.3</v>
      </c>
      <c r="V208" s="179">
        <f>V209</f>
        <v>130272266.87</v>
      </c>
      <c r="W208" s="179">
        <f>W209</f>
        <v>64132700.000000007</v>
      </c>
      <c r="X208" s="178">
        <f t="shared" si="77"/>
        <v>49.229741326293698</v>
      </c>
      <c r="Y208" s="45">
        <f>Y209</f>
        <v>12206600</v>
      </c>
      <c r="Z208" s="196" t="s">
        <v>737</v>
      </c>
      <c r="AA208" s="47"/>
    </row>
    <row r="209" spans="1:27" s="30" customFormat="1" ht="26.25" customHeight="1" x14ac:dyDescent="0.25">
      <c r="A209" s="41" t="s">
        <v>226</v>
      </c>
      <c r="B209" s="41" t="s">
        <v>141</v>
      </c>
      <c r="C209" s="60" t="s">
        <v>236</v>
      </c>
      <c r="D209" s="41" t="s">
        <v>144</v>
      </c>
      <c r="E209" s="155" t="s">
        <v>69</v>
      </c>
      <c r="F209" s="155"/>
      <c r="G209" s="155"/>
      <c r="H209" s="155"/>
      <c r="I209" s="155"/>
      <c r="J209" s="155"/>
      <c r="K209" s="155"/>
      <c r="L209" s="155"/>
      <c r="M209" s="155"/>
      <c r="N209" s="155"/>
      <c r="O209" s="155"/>
      <c r="P209" s="155"/>
      <c r="Q209" s="155"/>
      <c r="R209" s="155"/>
      <c r="S209" s="155"/>
      <c r="T209" s="155"/>
      <c r="U209" s="108">
        <f>U229</f>
        <v>100541637.3</v>
      </c>
      <c r="V209" s="77">
        <f t="shared" ref="V209" si="81">V229</f>
        <v>130272266.87</v>
      </c>
      <c r="W209" s="77">
        <f>W229</f>
        <v>64132700.000000007</v>
      </c>
      <c r="X209" s="178">
        <f t="shared" si="77"/>
        <v>49.229741326293698</v>
      </c>
      <c r="Y209" s="43">
        <f>Y229+Y213</f>
        <v>12206600</v>
      </c>
      <c r="Z209" s="196" t="s">
        <v>737</v>
      </c>
      <c r="AA209" s="47"/>
    </row>
    <row r="210" spans="1:27" s="30" customFormat="1" ht="39" hidden="1" customHeight="1" x14ac:dyDescent="0.25">
      <c r="A210" s="41" t="s">
        <v>226</v>
      </c>
      <c r="B210" s="41" t="s">
        <v>141</v>
      </c>
      <c r="C210" s="60" t="s">
        <v>395</v>
      </c>
      <c r="D210" s="41" t="s">
        <v>239</v>
      </c>
      <c r="E210" s="132" t="s">
        <v>396</v>
      </c>
      <c r="F210" s="132"/>
      <c r="G210" s="132"/>
      <c r="H210" s="132"/>
      <c r="I210" s="132"/>
      <c r="J210" s="132"/>
      <c r="K210" s="132"/>
      <c r="L210" s="132"/>
      <c r="M210" s="132"/>
      <c r="N210" s="132"/>
      <c r="O210" s="132"/>
      <c r="P210" s="132"/>
      <c r="Q210" s="132"/>
      <c r="R210" s="132"/>
      <c r="S210" s="132"/>
      <c r="T210" s="132"/>
      <c r="U210" s="108"/>
      <c r="V210" s="181"/>
      <c r="W210" s="181"/>
      <c r="X210" s="178" t="e">
        <f t="shared" si="77"/>
        <v>#DIV/0!</v>
      </c>
      <c r="Y210" s="49"/>
      <c r="Z210" s="196" t="e">
        <f t="shared" si="78"/>
        <v>#DIV/0!</v>
      </c>
      <c r="AA210" s="47"/>
    </row>
    <row r="211" spans="1:27" s="30" customFormat="1" ht="36" hidden="1" customHeight="1" x14ac:dyDescent="0.25">
      <c r="A211" s="41" t="s">
        <v>226</v>
      </c>
      <c r="B211" s="41" t="s">
        <v>141</v>
      </c>
      <c r="C211" s="60" t="s">
        <v>398</v>
      </c>
      <c r="D211" s="41" t="s">
        <v>239</v>
      </c>
      <c r="E211" s="132" t="s">
        <v>397</v>
      </c>
      <c r="F211" s="132"/>
      <c r="G211" s="132"/>
      <c r="H211" s="132"/>
      <c r="I211" s="132"/>
      <c r="J211" s="132"/>
      <c r="K211" s="132"/>
      <c r="L211" s="132"/>
      <c r="M211" s="132"/>
      <c r="N211" s="132"/>
      <c r="O211" s="132"/>
      <c r="P211" s="132"/>
      <c r="Q211" s="132"/>
      <c r="R211" s="132"/>
      <c r="S211" s="132"/>
      <c r="T211" s="132"/>
      <c r="U211" s="108"/>
      <c r="V211" s="181"/>
      <c r="W211" s="181"/>
      <c r="X211" s="178" t="e">
        <f t="shared" si="77"/>
        <v>#DIV/0!</v>
      </c>
      <c r="Y211" s="49"/>
      <c r="Z211" s="196" t="e">
        <f t="shared" si="78"/>
        <v>#DIV/0!</v>
      </c>
      <c r="AA211" s="47"/>
    </row>
    <row r="212" spans="1:27" s="30" customFormat="1" ht="36" hidden="1" customHeight="1" x14ac:dyDescent="0.25">
      <c r="A212" s="41" t="s">
        <v>226</v>
      </c>
      <c r="B212" s="41" t="s">
        <v>141</v>
      </c>
      <c r="C212" s="60" t="s">
        <v>400</v>
      </c>
      <c r="D212" s="41" t="s">
        <v>239</v>
      </c>
      <c r="E212" s="132" t="s">
        <v>399</v>
      </c>
      <c r="F212" s="132"/>
      <c r="G212" s="132"/>
      <c r="H212" s="132"/>
      <c r="I212" s="132"/>
      <c r="J212" s="132"/>
      <c r="K212" s="132"/>
      <c r="L212" s="132"/>
      <c r="M212" s="132"/>
      <c r="N212" s="132"/>
      <c r="O212" s="132"/>
      <c r="P212" s="132"/>
      <c r="Q212" s="132"/>
      <c r="R212" s="132"/>
      <c r="S212" s="132"/>
      <c r="T212" s="132"/>
      <c r="U212" s="108"/>
      <c r="V212" s="181"/>
      <c r="W212" s="181"/>
      <c r="X212" s="178" t="e">
        <f t="shared" si="77"/>
        <v>#DIV/0!</v>
      </c>
      <c r="Y212" s="49"/>
      <c r="Z212" s="196" t="e">
        <f t="shared" si="78"/>
        <v>#DIV/0!</v>
      </c>
      <c r="AA212" s="47"/>
    </row>
    <row r="213" spans="1:27" s="30" customFormat="1" ht="27" customHeight="1" x14ac:dyDescent="0.25">
      <c r="A213" s="41" t="s">
        <v>226</v>
      </c>
      <c r="B213" s="41" t="s">
        <v>141</v>
      </c>
      <c r="C213" s="60" t="s">
        <v>237</v>
      </c>
      <c r="D213" s="41" t="s">
        <v>144</v>
      </c>
      <c r="E213" s="132" t="s">
        <v>70</v>
      </c>
      <c r="F213" s="132"/>
      <c r="G213" s="132"/>
      <c r="H213" s="132"/>
      <c r="I213" s="132"/>
      <c r="J213" s="132"/>
      <c r="K213" s="132"/>
      <c r="L213" s="132"/>
      <c r="M213" s="132"/>
      <c r="N213" s="132"/>
      <c r="O213" s="132"/>
      <c r="P213" s="132"/>
      <c r="Q213" s="132"/>
      <c r="R213" s="132"/>
      <c r="S213" s="132"/>
      <c r="T213" s="132"/>
      <c r="U213" s="109">
        <f>U214+U218+U223</f>
        <v>0</v>
      </c>
      <c r="V213" s="179">
        <f>V214+V218+V223</f>
        <v>0</v>
      </c>
      <c r="W213" s="179">
        <f>W214+W218+W223</f>
        <v>0</v>
      </c>
      <c r="X213" s="178"/>
      <c r="Y213" s="45">
        <f>Y214+Y218+Y223</f>
        <v>1046558</v>
      </c>
      <c r="Z213" s="196">
        <f t="shared" si="78"/>
        <v>0</v>
      </c>
      <c r="AA213" s="47"/>
    </row>
    <row r="214" spans="1:27" s="30" customFormat="1" ht="51.75" hidden="1" customHeight="1" x14ac:dyDescent="0.25">
      <c r="A214" s="41" t="s">
        <v>226</v>
      </c>
      <c r="B214" s="41" t="s">
        <v>141</v>
      </c>
      <c r="C214" s="60" t="s">
        <v>415</v>
      </c>
      <c r="D214" s="41" t="s">
        <v>144</v>
      </c>
      <c r="E214" s="132" t="s">
        <v>416</v>
      </c>
      <c r="F214" s="132"/>
      <c r="G214" s="132"/>
      <c r="H214" s="132"/>
      <c r="I214" s="132"/>
      <c r="J214" s="132"/>
      <c r="K214" s="132"/>
      <c r="L214" s="132"/>
      <c r="M214" s="132"/>
      <c r="N214" s="132"/>
      <c r="O214" s="132"/>
      <c r="P214" s="132"/>
      <c r="Q214" s="132"/>
      <c r="R214" s="132"/>
      <c r="S214" s="132"/>
      <c r="T214" s="132"/>
      <c r="U214" s="111">
        <f>U215+U216+U217</f>
        <v>0</v>
      </c>
      <c r="V214" s="179">
        <f t="shared" ref="V214:W214" si="82">V215+V216+V217</f>
        <v>0</v>
      </c>
      <c r="W214" s="179">
        <f t="shared" si="82"/>
        <v>0</v>
      </c>
      <c r="X214" s="178"/>
      <c r="Y214" s="45">
        <f>Y215+Y216+Y217</f>
        <v>0</v>
      </c>
      <c r="Z214" s="196" t="e">
        <f t="shared" si="78"/>
        <v>#DIV/0!</v>
      </c>
      <c r="AA214" s="47"/>
    </row>
    <row r="215" spans="1:27" s="30" customFormat="1" ht="26.25" hidden="1" customHeight="1" x14ac:dyDescent="0.25">
      <c r="A215" s="41" t="s">
        <v>226</v>
      </c>
      <c r="B215" s="41" t="s">
        <v>141</v>
      </c>
      <c r="C215" s="60" t="s">
        <v>415</v>
      </c>
      <c r="D215" s="41" t="s">
        <v>306</v>
      </c>
      <c r="E215" s="132" t="s">
        <v>127</v>
      </c>
      <c r="F215" s="132"/>
      <c r="G215" s="132"/>
      <c r="H215" s="132"/>
      <c r="I215" s="132"/>
      <c r="J215" s="132"/>
      <c r="K215" s="132"/>
      <c r="L215" s="132"/>
      <c r="M215" s="132"/>
      <c r="N215" s="132"/>
      <c r="O215" s="132"/>
      <c r="P215" s="132"/>
      <c r="Q215" s="132"/>
      <c r="R215" s="132"/>
      <c r="S215" s="132"/>
      <c r="T215" s="132"/>
      <c r="U215" s="112"/>
      <c r="V215" s="180"/>
      <c r="W215" s="180"/>
      <c r="X215" s="178"/>
      <c r="Y215" s="38"/>
      <c r="Z215" s="196" t="e">
        <f t="shared" si="78"/>
        <v>#DIV/0!</v>
      </c>
      <c r="AA215" s="47"/>
    </row>
    <row r="216" spans="1:27" s="30" customFormat="1" ht="26.25" hidden="1" customHeight="1" x14ac:dyDescent="0.25">
      <c r="A216" s="41" t="s">
        <v>226</v>
      </c>
      <c r="B216" s="41" t="s">
        <v>141</v>
      </c>
      <c r="C216" s="60" t="s">
        <v>415</v>
      </c>
      <c r="D216" s="41" t="s">
        <v>480</v>
      </c>
      <c r="E216" s="132" t="s">
        <v>481</v>
      </c>
      <c r="F216" s="132"/>
      <c r="G216" s="132"/>
      <c r="H216" s="132"/>
      <c r="I216" s="132"/>
      <c r="J216" s="132"/>
      <c r="K216" s="132"/>
      <c r="L216" s="132"/>
      <c r="M216" s="132"/>
      <c r="N216" s="132"/>
      <c r="O216" s="132"/>
      <c r="P216" s="132"/>
      <c r="Q216" s="132"/>
      <c r="R216" s="132"/>
      <c r="S216" s="132"/>
      <c r="T216" s="132"/>
      <c r="U216" s="112"/>
      <c r="V216" s="180"/>
      <c r="W216" s="180"/>
      <c r="X216" s="178"/>
      <c r="Y216" s="38"/>
      <c r="Z216" s="196" t="e">
        <f t="shared" si="78"/>
        <v>#DIV/0!</v>
      </c>
      <c r="AA216" s="47"/>
    </row>
    <row r="217" spans="1:27" s="30" customFormat="1" ht="26.25" hidden="1" customHeight="1" x14ac:dyDescent="0.25">
      <c r="A217" s="41" t="s">
        <v>226</v>
      </c>
      <c r="B217" s="41" t="s">
        <v>141</v>
      </c>
      <c r="C217" s="60" t="s">
        <v>415</v>
      </c>
      <c r="D217" s="41" t="s">
        <v>178</v>
      </c>
      <c r="E217" s="132" t="s">
        <v>546</v>
      </c>
      <c r="F217" s="132"/>
      <c r="G217" s="132"/>
      <c r="H217" s="132"/>
      <c r="I217" s="132"/>
      <c r="J217" s="132"/>
      <c r="K217" s="132"/>
      <c r="L217" s="132"/>
      <c r="M217" s="132"/>
      <c r="N217" s="132"/>
      <c r="O217" s="132"/>
      <c r="P217" s="132"/>
      <c r="Q217" s="132"/>
      <c r="R217" s="132"/>
      <c r="S217" s="132"/>
      <c r="T217" s="132"/>
      <c r="U217" s="112"/>
      <c r="V217" s="180"/>
      <c r="W217" s="180"/>
      <c r="X217" s="178"/>
      <c r="Y217" s="38"/>
      <c r="Z217" s="196" t="e">
        <f t="shared" si="78"/>
        <v>#DIV/0!</v>
      </c>
      <c r="AA217" s="47"/>
    </row>
    <row r="218" spans="1:27" s="30" customFormat="1" ht="39" hidden="1" customHeight="1" x14ac:dyDescent="0.25">
      <c r="A218" s="41" t="s">
        <v>226</v>
      </c>
      <c r="B218" s="41" t="s">
        <v>141</v>
      </c>
      <c r="C218" s="60" t="s">
        <v>418</v>
      </c>
      <c r="D218" s="41" t="s">
        <v>144</v>
      </c>
      <c r="E218" s="132" t="s">
        <v>417</v>
      </c>
      <c r="F218" s="132"/>
      <c r="G218" s="132"/>
      <c r="H218" s="132"/>
      <c r="I218" s="132"/>
      <c r="J218" s="132"/>
      <c r="K218" s="132"/>
      <c r="L218" s="132"/>
      <c r="M218" s="132"/>
      <c r="N218" s="132"/>
      <c r="O218" s="132"/>
      <c r="P218" s="132"/>
      <c r="Q218" s="132"/>
      <c r="R218" s="132"/>
      <c r="S218" s="132"/>
      <c r="T218" s="132"/>
      <c r="U218" s="111">
        <f>U219+U220+U222+U221</f>
        <v>0</v>
      </c>
      <c r="V218" s="179">
        <f t="shared" ref="V218:W218" si="83">V219+V220+V222+V221</f>
        <v>0</v>
      </c>
      <c r="W218" s="179">
        <f t="shared" si="83"/>
        <v>0</v>
      </c>
      <c r="X218" s="178"/>
      <c r="Y218" s="45">
        <f>Y219+Y220+Y222+Y221</f>
        <v>0</v>
      </c>
      <c r="Z218" s="196" t="e">
        <f t="shared" si="78"/>
        <v>#DIV/0!</v>
      </c>
      <c r="AA218" s="47"/>
    </row>
    <row r="219" spans="1:27" s="30" customFormat="1" ht="21" hidden="1" customHeight="1" x14ac:dyDescent="0.25">
      <c r="A219" s="41" t="s">
        <v>226</v>
      </c>
      <c r="B219" s="41" t="s">
        <v>141</v>
      </c>
      <c r="C219" s="60" t="s">
        <v>418</v>
      </c>
      <c r="D219" s="41" t="s">
        <v>306</v>
      </c>
      <c r="E219" s="132" t="s">
        <v>127</v>
      </c>
      <c r="F219" s="132"/>
      <c r="G219" s="132"/>
      <c r="H219" s="132"/>
      <c r="I219" s="132"/>
      <c r="J219" s="132"/>
      <c r="K219" s="132"/>
      <c r="L219" s="132"/>
      <c r="M219" s="132"/>
      <c r="N219" s="132"/>
      <c r="O219" s="132"/>
      <c r="P219" s="132"/>
      <c r="Q219" s="132"/>
      <c r="R219" s="132"/>
      <c r="S219" s="132"/>
      <c r="T219" s="132"/>
      <c r="U219" s="112"/>
      <c r="V219" s="180"/>
      <c r="W219" s="180"/>
      <c r="X219" s="178"/>
      <c r="Y219" s="38"/>
      <c r="Z219" s="196" t="e">
        <f t="shared" si="78"/>
        <v>#DIV/0!</v>
      </c>
      <c r="AA219" s="47"/>
    </row>
    <row r="220" spans="1:27" s="30" customFormat="1" ht="27" hidden="1" customHeight="1" x14ac:dyDescent="0.25">
      <c r="A220" s="41" t="s">
        <v>226</v>
      </c>
      <c r="B220" s="41" t="s">
        <v>141</v>
      </c>
      <c r="C220" s="60" t="s">
        <v>418</v>
      </c>
      <c r="D220" s="41" t="s">
        <v>480</v>
      </c>
      <c r="E220" s="132" t="s">
        <v>481</v>
      </c>
      <c r="F220" s="132"/>
      <c r="G220" s="132"/>
      <c r="H220" s="132"/>
      <c r="I220" s="132"/>
      <c r="J220" s="132"/>
      <c r="K220" s="132"/>
      <c r="L220" s="132"/>
      <c r="M220" s="132"/>
      <c r="N220" s="132"/>
      <c r="O220" s="132"/>
      <c r="P220" s="132"/>
      <c r="Q220" s="132"/>
      <c r="R220" s="132"/>
      <c r="S220" s="132"/>
      <c r="T220" s="132"/>
      <c r="U220" s="112"/>
      <c r="V220" s="180"/>
      <c r="W220" s="180"/>
      <c r="X220" s="178"/>
      <c r="Y220" s="38"/>
      <c r="Z220" s="196" t="e">
        <f t="shared" si="78"/>
        <v>#DIV/0!</v>
      </c>
      <c r="AA220" s="47"/>
    </row>
    <row r="221" spans="1:27" s="30" customFormat="1" ht="27" hidden="1" customHeight="1" x14ac:dyDescent="0.25">
      <c r="A221" s="70" t="s">
        <v>226</v>
      </c>
      <c r="B221" s="70" t="s">
        <v>141</v>
      </c>
      <c r="C221" s="60" t="s">
        <v>418</v>
      </c>
      <c r="D221" s="70" t="s">
        <v>239</v>
      </c>
      <c r="E221" s="140" t="s">
        <v>72</v>
      </c>
      <c r="F221" s="141"/>
      <c r="G221" s="141"/>
      <c r="H221" s="141"/>
      <c r="I221" s="141"/>
      <c r="J221" s="141"/>
      <c r="K221" s="141"/>
      <c r="L221" s="141"/>
      <c r="M221" s="141"/>
      <c r="N221" s="141"/>
      <c r="O221" s="141"/>
      <c r="P221" s="141"/>
      <c r="Q221" s="141"/>
      <c r="R221" s="141"/>
      <c r="S221" s="141"/>
      <c r="T221" s="142"/>
      <c r="U221" s="112"/>
      <c r="V221" s="180"/>
      <c r="W221" s="180"/>
      <c r="X221" s="178"/>
      <c r="Y221" s="38"/>
      <c r="Z221" s="196" t="e">
        <f t="shared" si="78"/>
        <v>#DIV/0!</v>
      </c>
      <c r="AA221" s="47"/>
    </row>
    <row r="222" spans="1:27" s="30" customFormat="1" ht="27" hidden="1" customHeight="1" x14ac:dyDescent="0.25">
      <c r="A222" s="41" t="s">
        <v>226</v>
      </c>
      <c r="B222" s="41" t="s">
        <v>141</v>
      </c>
      <c r="C222" s="60" t="s">
        <v>418</v>
      </c>
      <c r="D222" s="41" t="s">
        <v>178</v>
      </c>
      <c r="E222" s="132" t="s">
        <v>546</v>
      </c>
      <c r="F222" s="132"/>
      <c r="G222" s="132"/>
      <c r="H222" s="132"/>
      <c r="I222" s="132"/>
      <c r="J222" s="132"/>
      <c r="K222" s="132"/>
      <c r="L222" s="132"/>
      <c r="M222" s="132"/>
      <c r="N222" s="132"/>
      <c r="O222" s="132"/>
      <c r="P222" s="132"/>
      <c r="Q222" s="132"/>
      <c r="R222" s="132"/>
      <c r="S222" s="132"/>
      <c r="T222" s="132"/>
      <c r="U222" s="112"/>
      <c r="V222" s="180"/>
      <c r="W222" s="180"/>
      <c r="X222" s="178"/>
      <c r="Y222" s="38"/>
      <c r="Z222" s="196" t="e">
        <f t="shared" si="78"/>
        <v>#DIV/0!</v>
      </c>
      <c r="AA222" s="47"/>
    </row>
    <row r="223" spans="1:27" s="30" customFormat="1" ht="39" customHeight="1" x14ac:dyDescent="0.25">
      <c r="A223" s="41" t="s">
        <v>226</v>
      </c>
      <c r="B223" s="41" t="s">
        <v>141</v>
      </c>
      <c r="C223" s="60" t="s">
        <v>238</v>
      </c>
      <c r="D223" s="41" t="s">
        <v>144</v>
      </c>
      <c r="E223" s="132" t="s">
        <v>71</v>
      </c>
      <c r="F223" s="132"/>
      <c r="G223" s="132"/>
      <c r="H223" s="132"/>
      <c r="I223" s="132"/>
      <c r="J223" s="132"/>
      <c r="K223" s="132"/>
      <c r="L223" s="132"/>
      <c r="M223" s="132"/>
      <c r="N223" s="132"/>
      <c r="O223" s="132"/>
      <c r="P223" s="132"/>
      <c r="Q223" s="132"/>
      <c r="R223" s="132"/>
      <c r="S223" s="132"/>
      <c r="T223" s="132"/>
      <c r="U223" s="111">
        <f>U224+U225+U226+U227+U228</f>
        <v>0</v>
      </c>
      <c r="V223" s="179">
        <f t="shared" ref="V223:W223" si="84">V224+V225+V226+V227+V228</f>
        <v>0</v>
      </c>
      <c r="W223" s="179">
        <f t="shared" si="84"/>
        <v>0</v>
      </c>
      <c r="X223" s="178"/>
      <c r="Y223" s="45">
        <f>Y224+Y225+Y226+Y227+Y228</f>
        <v>1046558</v>
      </c>
      <c r="Z223" s="196">
        <f t="shared" si="78"/>
        <v>0</v>
      </c>
      <c r="AA223" s="47"/>
    </row>
    <row r="224" spans="1:27" s="30" customFormat="1" ht="24" hidden="1" customHeight="1" x14ac:dyDescent="0.25">
      <c r="A224" s="41" t="s">
        <v>226</v>
      </c>
      <c r="B224" s="41" t="s">
        <v>141</v>
      </c>
      <c r="C224" s="60" t="s">
        <v>238</v>
      </c>
      <c r="D224" s="41" t="s">
        <v>306</v>
      </c>
      <c r="E224" s="132" t="s">
        <v>127</v>
      </c>
      <c r="F224" s="132"/>
      <c r="G224" s="132"/>
      <c r="H224" s="132"/>
      <c r="I224" s="132"/>
      <c r="J224" s="132"/>
      <c r="K224" s="132"/>
      <c r="L224" s="132"/>
      <c r="M224" s="132"/>
      <c r="N224" s="132"/>
      <c r="O224" s="132"/>
      <c r="P224" s="132"/>
      <c r="Q224" s="132"/>
      <c r="R224" s="132"/>
      <c r="S224" s="132"/>
      <c r="T224" s="132"/>
      <c r="U224" s="110"/>
      <c r="V224" s="75"/>
      <c r="W224" s="75"/>
      <c r="X224" s="178"/>
      <c r="Y224" s="38"/>
      <c r="Z224" s="196" t="e">
        <f t="shared" si="78"/>
        <v>#DIV/0!</v>
      </c>
      <c r="AA224" s="47"/>
    </row>
    <row r="225" spans="1:27" s="30" customFormat="1" ht="27" hidden="1" customHeight="1" x14ac:dyDescent="0.25">
      <c r="A225" s="41" t="s">
        <v>226</v>
      </c>
      <c r="B225" s="41" t="s">
        <v>141</v>
      </c>
      <c r="C225" s="60" t="s">
        <v>238</v>
      </c>
      <c r="D225" s="41" t="s">
        <v>480</v>
      </c>
      <c r="E225" s="132" t="s">
        <v>481</v>
      </c>
      <c r="F225" s="132"/>
      <c r="G225" s="132"/>
      <c r="H225" s="132"/>
      <c r="I225" s="132"/>
      <c r="J225" s="132"/>
      <c r="K225" s="132"/>
      <c r="L225" s="132"/>
      <c r="M225" s="132"/>
      <c r="N225" s="132"/>
      <c r="O225" s="132"/>
      <c r="P225" s="132"/>
      <c r="Q225" s="132"/>
      <c r="R225" s="132"/>
      <c r="S225" s="132"/>
      <c r="T225" s="132"/>
      <c r="U225" s="110"/>
      <c r="V225" s="75"/>
      <c r="W225" s="75"/>
      <c r="X225" s="178"/>
      <c r="Y225" s="38"/>
      <c r="Z225" s="196" t="e">
        <f t="shared" si="78"/>
        <v>#DIV/0!</v>
      </c>
      <c r="AA225" s="47"/>
    </row>
    <row r="226" spans="1:27" s="30" customFormat="1" ht="27" hidden="1" customHeight="1" x14ac:dyDescent="0.25">
      <c r="A226" s="41" t="s">
        <v>226</v>
      </c>
      <c r="B226" s="41" t="s">
        <v>141</v>
      </c>
      <c r="C226" s="60" t="s">
        <v>238</v>
      </c>
      <c r="D226" s="41" t="s">
        <v>239</v>
      </c>
      <c r="E226" s="132" t="s">
        <v>72</v>
      </c>
      <c r="F226" s="132"/>
      <c r="G226" s="132"/>
      <c r="H226" s="132"/>
      <c r="I226" s="132"/>
      <c r="J226" s="132"/>
      <c r="K226" s="132"/>
      <c r="L226" s="132"/>
      <c r="M226" s="132"/>
      <c r="N226" s="132"/>
      <c r="O226" s="132"/>
      <c r="P226" s="132"/>
      <c r="Q226" s="132"/>
      <c r="R226" s="132"/>
      <c r="S226" s="132"/>
      <c r="T226" s="132"/>
      <c r="U226" s="110"/>
      <c r="V226" s="75"/>
      <c r="W226" s="75"/>
      <c r="X226" s="178"/>
      <c r="Y226" s="38"/>
      <c r="Z226" s="196" t="e">
        <f t="shared" si="78"/>
        <v>#DIV/0!</v>
      </c>
      <c r="AA226" s="47"/>
    </row>
    <row r="227" spans="1:27" s="30" customFormat="1" ht="27" customHeight="1" x14ac:dyDescent="0.25">
      <c r="A227" s="41" t="s">
        <v>226</v>
      </c>
      <c r="B227" s="41" t="s">
        <v>141</v>
      </c>
      <c r="C227" s="60" t="s">
        <v>238</v>
      </c>
      <c r="D227" s="41" t="s">
        <v>178</v>
      </c>
      <c r="E227" s="132" t="s">
        <v>546</v>
      </c>
      <c r="F227" s="132"/>
      <c r="G227" s="132"/>
      <c r="H227" s="132"/>
      <c r="I227" s="132"/>
      <c r="J227" s="132"/>
      <c r="K227" s="132"/>
      <c r="L227" s="132"/>
      <c r="M227" s="132"/>
      <c r="N227" s="132"/>
      <c r="O227" s="132"/>
      <c r="P227" s="132"/>
      <c r="Q227" s="132"/>
      <c r="R227" s="132"/>
      <c r="S227" s="132"/>
      <c r="T227" s="132"/>
      <c r="U227" s="110"/>
      <c r="V227" s="75"/>
      <c r="W227" s="75"/>
      <c r="X227" s="178"/>
      <c r="Y227" s="38">
        <v>1046558</v>
      </c>
      <c r="Z227" s="196">
        <f t="shared" si="78"/>
        <v>0</v>
      </c>
      <c r="AA227" s="47"/>
    </row>
    <row r="228" spans="1:27" s="30" customFormat="1" ht="27" hidden="1" customHeight="1" x14ac:dyDescent="0.25">
      <c r="A228" s="70" t="s">
        <v>226</v>
      </c>
      <c r="B228" s="70" t="s">
        <v>141</v>
      </c>
      <c r="C228" s="60" t="s">
        <v>238</v>
      </c>
      <c r="D228" s="70" t="s">
        <v>153</v>
      </c>
      <c r="E228" s="140" t="s">
        <v>9</v>
      </c>
      <c r="F228" s="141"/>
      <c r="G228" s="141"/>
      <c r="H228" s="141"/>
      <c r="I228" s="141"/>
      <c r="J228" s="141"/>
      <c r="K228" s="141"/>
      <c r="L228" s="141"/>
      <c r="M228" s="141"/>
      <c r="N228" s="141"/>
      <c r="O228" s="141"/>
      <c r="P228" s="141"/>
      <c r="Q228" s="141"/>
      <c r="R228" s="141"/>
      <c r="S228" s="141"/>
      <c r="T228" s="142"/>
      <c r="U228" s="110"/>
      <c r="V228" s="75"/>
      <c r="W228" s="75"/>
      <c r="X228" s="178" t="e">
        <f t="shared" si="77"/>
        <v>#DIV/0!</v>
      </c>
      <c r="Y228" s="38"/>
      <c r="Z228" s="196" t="e">
        <f t="shared" si="78"/>
        <v>#DIV/0!</v>
      </c>
      <c r="AA228" s="47"/>
    </row>
    <row r="229" spans="1:27" s="30" customFormat="1" ht="27" customHeight="1" x14ac:dyDescent="0.25">
      <c r="A229" s="70" t="s">
        <v>226</v>
      </c>
      <c r="B229" s="70" t="s">
        <v>141</v>
      </c>
      <c r="C229" s="60" t="s">
        <v>671</v>
      </c>
      <c r="D229" s="70" t="s">
        <v>144</v>
      </c>
      <c r="E229" s="156" t="s">
        <v>676</v>
      </c>
      <c r="F229" s="157"/>
      <c r="G229" s="157"/>
      <c r="H229" s="157"/>
      <c r="I229" s="157"/>
      <c r="J229" s="157"/>
      <c r="K229" s="157"/>
      <c r="L229" s="157"/>
      <c r="M229" s="157"/>
      <c r="N229" s="157"/>
      <c r="O229" s="157"/>
      <c r="P229" s="157"/>
      <c r="Q229" s="157"/>
      <c r="R229" s="157"/>
      <c r="S229" s="157"/>
      <c r="T229" s="158"/>
      <c r="U229" s="109">
        <f>U230+U234+U238</f>
        <v>100541637.3</v>
      </c>
      <c r="V229" s="78">
        <f t="shared" ref="V229:W229" si="85">V230+V234+V238</f>
        <v>130272266.87</v>
      </c>
      <c r="W229" s="78">
        <f t="shared" si="85"/>
        <v>64132700.000000007</v>
      </c>
      <c r="X229" s="178">
        <f t="shared" si="77"/>
        <v>49.229741326293698</v>
      </c>
      <c r="Y229" s="78">
        <f>Y230+Y234+Y238</f>
        <v>11160042</v>
      </c>
      <c r="Z229" s="196" t="s">
        <v>738</v>
      </c>
      <c r="AA229" s="47"/>
    </row>
    <row r="230" spans="1:27" s="30" customFormat="1" ht="27" customHeight="1" x14ac:dyDescent="0.25">
      <c r="A230" s="70" t="s">
        <v>226</v>
      </c>
      <c r="B230" s="70" t="s">
        <v>141</v>
      </c>
      <c r="C230" s="60" t="s">
        <v>672</v>
      </c>
      <c r="D230" s="70" t="s">
        <v>144</v>
      </c>
      <c r="E230" s="156" t="s">
        <v>677</v>
      </c>
      <c r="F230" s="157"/>
      <c r="G230" s="157"/>
      <c r="H230" s="157"/>
      <c r="I230" s="157"/>
      <c r="J230" s="157"/>
      <c r="K230" s="157"/>
      <c r="L230" s="157"/>
      <c r="M230" s="157"/>
      <c r="N230" s="157"/>
      <c r="O230" s="157"/>
      <c r="P230" s="157"/>
      <c r="Q230" s="157"/>
      <c r="R230" s="157"/>
      <c r="S230" s="157"/>
      <c r="T230" s="158"/>
      <c r="U230" s="109">
        <f>U232+U233+U231</f>
        <v>89209972.820000008</v>
      </c>
      <c r="V230" s="78">
        <f t="shared" ref="V230:W230" si="86">V232+V233+V231</f>
        <v>116215786.62</v>
      </c>
      <c r="W230" s="78">
        <f t="shared" si="86"/>
        <v>54018787.490000002</v>
      </c>
      <c r="X230" s="178">
        <f t="shared" si="77"/>
        <v>46.481454078721271</v>
      </c>
      <c r="Y230" s="78">
        <f>Y232+Y233+Y231</f>
        <v>11160042</v>
      </c>
      <c r="Z230" s="196" t="s">
        <v>739</v>
      </c>
      <c r="AA230" s="47"/>
    </row>
    <row r="231" spans="1:27" s="30" customFormat="1" ht="27" customHeight="1" x14ac:dyDescent="0.25">
      <c r="A231" s="70" t="s">
        <v>226</v>
      </c>
      <c r="B231" s="70" t="s">
        <v>141</v>
      </c>
      <c r="C231" s="60" t="s">
        <v>672</v>
      </c>
      <c r="D231" s="70" t="s">
        <v>480</v>
      </c>
      <c r="E231" s="156" t="s">
        <v>723</v>
      </c>
      <c r="F231" s="157"/>
      <c r="G231" s="157"/>
      <c r="H231" s="157"/>
      <c r="I231" s="157"/>
      <c r="J231" s="157"/>
      <c r="K231" s="157"/>
      <c r="L231" s="157"/>
      <c r="M231" s="157"/>
      <c r="N231" s="157"/>
      <c r="O231" s="157"/>
      <c r="P231" s="157"/>
      <c r="Q231" s="157"/>
      <c r="R231" s="157"/>
      <c r="S231" s="157"/>
      <c r="T231" s="158"/>
      <c r="U231" s="110">
        <v>18418039.140000001</v>
      </c>
      <c r="V231" s="75">
        <v>18418039.140000001</v>
      </c>
      <c r="W231" s="75">
        <v>9066048.6799999997</v>
      </c>
      <c r="X231" s="178">
        <f t="shared" si="77"/>
        <v>49.223745324281026</v>
      </c>
      <c r="Y231" s="75"/>
      <c r="Z231" s="196"/>
      <c r="AA231" s="47"/>
    </row>
    <row r="232" spans="1:27" s="30" customFormat="1" ht="27" customHeight="1" x14ac:dyDescent="0.25">
      <c r="A232" s="70" t="s">
        <v>226</v>
      </c>
      <c r="B232" s="70" t="s">
        <v>141</v>
      </c>
      <c r="C232" s="60" t="s">
        <v>672</v>
      </c>
      <c r="D232" s="70" t="s">
        <v>239</v>
      </c>
      <c r="E232" s="140" t="s">
        <v>675</v>
      </c>
      <c r="F232" s="141"/>
      <c r="G232" s="141"/>
      <c r="H232" s="141"/>
      <c r="I232" s="141"/>
      <c r="J232" s="141"/>
      <c r="K232" s="141"/>
      <c r="L232" s="141"/>
      <c r="M232" s="141"/>
      <c r="N232" s="141"/>
      <c r="O232" s="141"/>
      <c r="P232" s="141"/>
      <c r="Q232" s="141"/>
      <c r="R232" s="141"/>
      <c r="S232" s="141"/>
      <c r="T232" s="142"/>
      <c r="U232" s="110">
        <v>23881657.300000001</v>
      </c>
      <c r="V232" s="75">
        <v>23881657.300000001</v>
      </c>
      <c r="W232" s="75"/>
      <c r="X232" s="178">
        <f t="shared" si="77"/>
        <v>0</v>
      </c>
      <c r="Y232" s="75"/>
      <c r="Z232" s="196"/>
      <c r="AA232" s="47"/>
    </row>
    <row r="233" spans="1:27" s="30" customFormat="1" ht="21.75" customHeight="1" x14ac:dyDescent="0.25">
      <c r="A233" s="70" t="s">
        <v>226</v>
      </c>
      <c r="B233" s="70" t="s">
        <v>141</v>
      </c>
      <c r="C233" s="60" t="s">
        <v>672</v>
      </c>
      <c r="D233" s="70" t="s">
        <v>153</v>
      </c>
      <c r="E233" s="140" t="s">
        <v>9</v>
      </c>
      <c r="F233" s="141"/>
      <c r="G233" s="141"/>
      <c r="H233" s="141"/>
      <c r="I233" s="141"/>
      <c r="J233" s="141"/>
      <c r="K233" s="141"/>
      <c r="L233" s="141"/>
      <c r="M233" s="141"/>
      <c r="N233" s="141"/>
      <c r="O233" s="141"/>
      <c r="P233" s="141"/>
      <c r="Q233" s="141"/>
      <c r="R233" s="141"/>
      <c r="S233" s="141"/>
      <c r="T233" s="142"/>
      <c r="U233" s="110">
        <v>46910276.380000003</v>
      </c>
      <c r="V233" s="75">
        <v>73916090.180000007</v>
      </c>
      <c r="W233" s="75">
        <v>44952738.810000002</v>
      </c>
      <c r="X233" s="178">
        <f t="shared" si="77"/>
        <v>60.815904494584828</v>
      </c>
      <c r="Y233" s="75">
        <v>11160042</v>
      </c>
      <c r="Z233" s="196" t="s">
        <v>740</v>
      </c>
      <c r="AA233" s="47"/>
    </row>
    <row r="234" spans="1:27" s="30" customFormat="1" ht="42" customHeight="1" x14ac:dyDescent="0.25">
      <c r="A234" s="70" t="s">
        <v>226</v>
      </c>
      <c r="B234" s="70" t="s">
        <v>141</v>
      </c>
      <c r="C234" s="60" t="s">
        <v>673</v>
      </c>
      <c r="D234" s="70" t="s">
        <v>144</v>
      </c>
      <c r="E234" s="140" t="s">
        <v>678</v>
      </c>
      <c r="F234" s="141"/>
      <c r="G234" s="141"/>
      <c r="H234" s="141"/>
      <c r="I234" s="141"/>
      <c r="J234" s="141"/>
      <c r="K234" s="141"/>
      <c r="L234" s="141"/>
      <c r="M234" s="141"/>
      <c r="N234" s="141"/>
      <c r="O234" s="141"/>
      <c r="P234" s="141"/>
      <c r="Q234" s="141"/>
      <c r="R234" s="141"/>
      <c r="S234" s="141"/>
      <c r="T234" s="142"/>
      <c r="U234" s="109">
        <f>U236+U237+U235</f>
        <v>5665832.2400000002</v>
      </c>
      <c r="V234" s="78">
        <f t="shared" ref="V234:W234" si="87">V236+V237+V235</f>
        <v>8390648.0099999998</v>
      </c>
      <c r="W234" s="78">
        <f t="shared" si="87"/>
        <v>5254952.0500000007</v>
      </c>
      <c r="X234" s="178">
        <f t="shared" si="77"/>
        <v>62.628679498140457</v>
      </c>
      <c r="Y234" s="78">
        <f>Y236+Y237+Y235</f>
        <v>0</v>
      </c>
      <c r="Z234" s="196"/>
      <c r="AA234" s="47"/>
    </row>
    <row r="235" spans="1:27" s="30" customFormat="1" ht="34.5" customHeight="1" x14ac:dyDescent="0.25">
      <c r="A235" s="70" t="s">
        <v>226</v>
      </c>
      <c r="B235" s="70" t="s">
        <v>141</v>
      </c>
      <c r="C235" s="60" t="s">
        <v>673</v>
      </c>
      <c r="D235" s="70" t="s">
        <v>480</v>
      </c>
      <c r="E235" s="156" t="s">
        <v>723</v>
      </c>
      <c r="F235" s="157"/>
      <c r="G235" s="157"/>
      <c r="H235" s="157"/>
      <c r="I235" s="157"/>
      <c r="J235" s="157"/>
      <c r="K235" s="157"/>
      <c r="L235" s="157"/>
      <c r="M235" s="157"/>
      <c r="N235" s="157"/>
      <c r="O235" s="157"/>
      <c r="P235" s="157"/>
      <c r="Q235" s="157"/>
      <c r="R235" s="157"/>
      <c r="S235" s="157"/>
      <c r="T235" s="158"/>
      <c r="U235" s="110">
        <v>494829.51</v>
      </c>
      <c r="V235" s="75">
        <v>494829.51</v>
      </c>
      <c r="W235" s="75">
        <v>83949.32</v>
      </c>
      <c r="X235" s="178">
        <f t="shared" si="77"/>
        <v>16.965301847094771</v>
      </c>
      <c r="Y235" s="75"/>
      <c r="Z235" s="196"/>
      <c r="AA235" s="47"/>
    </row>
    <row r="236" spans="1:27" s="30" customFormat="1" ht="27" hidden="1" customHeight="1" x14ac:dyDescent="0.25">
      <c r="A236" s="70" t="s">
        <v>226</v>
      </c>
      <c r="B236" s="70" t="s">
        <v>141</v>
      </c>
      <c r="C236" s="60" t="s">
        <v>673</v>
      </c>
      <c r="D236" s="70" t="s">
        <v>239</v>
      </c>
      <c r="E236" s="140" t="s">
        <v>675</v>
      </c>
      <c r="F236" s="141"/>
      <c r="G236" s="141"/>
      <c r="H236" s="141"/>
      <c r="I236" s="141"/>
      <c r="J236" s="141"/>
      <c r="K236" s="141"/>
      <c r="L236" s="141"/>
      <c r="M236" s="141"/>
      <c r="N236" s="141"/>
      <c r="O236" s="141"/>
      <c r="P236" s="141"/>
      <c r="Q236" s="141"/>
      <c r="R236" s="141"/>
      <c r="S236" s="141"/>
      <c r="T236" s="142"/>
      <c r="U236" s="110"/>
      <c r="V236" s="75"/>
      <c r="W236" s="75"/>
      <c r="X236" s="178" t="e">
        <f t="shared" si="77"/>
        <v>#DIV/0!</v>
      </c>
      <c r="Y236" s="75"/>
      <c r="Z236" s="196"/>
      <c r="AA236" s="47"/>
    </row>
    <row r="237" spans="1:27" s="30" customFormat="1" ht="24" customHeight="1" x14ac:dyDescent="0.25">
      <c r="A237" s="70" t="s">
        <v>226</v>
      </c>
      <c r="B237" s="70" t="s">
        <v>141</v>
      </c>
      <c r="C237" s="60" t="s">
        <v>673</v>
      </c>
      <c r="D237" s="70" t="s">
        <v>153</v>
      </c>
      <c r="E237" s="140" t="s">
        <v>9</v>
      </c>
      <c r="F237" s="141"/>
      <c r="G237" s="141"/>
      <c r="H237" s="141"/>
      <c r="I237" s="141"/>
      <c r="J237" s="141"/>
      <c r="K237" s="141"/>
      <c r="L237" s="141"/>
      <c r="M237" s="141"/>
      <c r="N237" s="141"/>
      <c r="O237" s="141"/>
      <c r="P237" s="141"/>
      <c r="Q237" s="141"/>
      <c r="R237" s="141"/>
      <c r="S237" s="141"/>
      <c r="T237" s="142"/>
      <c r="U237" s="110">
        <v>5171002.7300000004</v>
      </c>
      <c r="V237" s="75">
        <v>7895818.5</v>
      </c>
      <c r="W237" s="75">
        <v>5171002.7300000004</v>
      </c>
      <c r="X237" s="178">
        <f t="shared" si="77"/>
        <v>65.490395074304203</v>
      </c>
      <c r="Y237" s="75"/>
      <c r="Z237" s="196"/>
      <c r="AA237" s="47"/>
    </row>
    <row r="238" spans="1:27" s="30" customFormat="1" ht="27" customHeight="1" x14ac:dyDescent="0.25">
      <c r="A238" s="70" t="s">
        <v>226</v>
      </c>
      <c r="B238" s="70" t="s">
        <v>141</v>
      </c>
      <c r="C238" s="60" t="s">
        <v>674</v>
      </c>
      <c r="D238" s="70" t="s">
        <v>144</v>
      </c>
      <c r="E238" s="140" t="s">
        <v>679</v>
      </c>
      <c r="F238" s="141"/>
      <c r="G238" s="141"/>
      <c r="H238" s="141"/>
      <c r="I238" s="141"/>
      <c r="J238" s="141"/>
      <c r="K238" s="141"/>
      <c r="L238" s="141"/>
      <c r="M238" s="141"/>
      <c r="N238" s="141"/>
      <c r="O238" s="141"/>
      <c r="P238" s="141"/>
      <c r="Q238" s="141"/>
      <c r="R238" s="141"/>
      <c r="S238" s="141"/>
      <c r="T238" s="142"/>
      <c r="U238" s="109">
        <f>U240+U241+U239</f>
        <v>5665832.2399999993</v>
      </c>
      <c r="V238" s="78">
        <f t="shared" ref="V238:W238" si="88">V240+V241+V239</f>
        <v>5665832.2399999993</v>
      </c>
      <c r="W238" s="78">
        <f t="shared" si="88"/>
        <v>4858960.46</v>
      </c>
      <c r="X238" s="178">
        <f t="shared" si="77"/>
        <v>85.758989221325777</v>
      </c>
      <c r="Y238" s="78">
        <f>Y240+Y241+Y239</f>
        <v>0</v>
      </c>
      <c r="Z238" s="196"/>
      <c r="AA238" s="47"/>
    </row>
    <row r="239" spans="1:27" s="30" customFormat="1" ht="27" customHeight="1" x14ac:dyDescent="0.25">
      <c r="A239" s="70" t="s">
        <v>226</v>
      </c>
      <c r="B239" s="70" t="s">
        <v>141</v>
      </c>
      <c r="C239" s="60" t="s">
        <v>674</v>
      </c>
      <c r="D239" s="70" t="s">
        <v>480</v>
      </c>
      <c r="E239" s="156" t="s">
        <v>723</v>
      </c>
      <c r="F239" s="157"/>
      <c r="G239" s="157"/>
      <c r="H239" s="157"/>
      <c r="I239" s="157"/>
      <c r="J239" s="157"/>
      <c r="K239" s="157"/>
      <c r="L239" s="157"/>
      <c r="M239" s="157"/>
      <c r="N239" s="157"/>
      <c r="O239" s="157"/>
      <c r="P239" s="157"/>
      <c r="Q239" s="157"/>
      <c r="R239" s="157"/>
      <c r="S239" s="157"/>
      <c r="T239" s="158"/>
      <c r="U239" s="110">
        <v>781376.35</v>
      </c>
      <c r="V239" s="75">
        <v>781376.35</v>
      </c>
      <c r="W239" s="75">
        <v>2</v>
      </c>
      <c r="X239" s="178">
        <f t="shared" si="77"/>
        <v>2.5595860432683947E-4</v>
      </c>
      <c r="Y239" s="75"/>
      <c r="Z239" s="196"/>
      <c r="AA239" s="47"/>
    </row>
    <row r="240" spans="1:27" s="30" customFormat="1" ht="27" hidden="1" customHeight="1" x14ac:dyDescent="0.25">
      <c r="A240" s="70" t="s">
        <v>226</v>
      </c>
      <c r="B240" s="70" t="s">
        <v>141</v>
      </c>
      <c r="C240" s="60" t="s">
        <v>674</v>
      </c>
      <c r="D240" s="70" t="s">
        <v>239</v>
      </c>
      <c r="E240" s="140" t="s">
        <v>675</v>
      </c>
      <c r="F240" s="141"/>
      <c r="G240" s="141"/>
      <c r="H240" s="141"/>
      <c r="I240" s="141"/>
      <c r="J240" s="141"/>
      <c r="K240" s="141"/>
      <c r="L240" s="141"/>
      <c r="M240" s="141"/>
      <c r="N240" s="141"/>
      <c r="O240" s="141"/>
      <c r="P240" s="141"/>
      <c r="Q240" s="141"/>
      <c r="R240" s="141"/>
      <c r="S240" s="141"/>
      <c r="T240" s="142"/>
      <c r="U240" s="110"/>
      <c r="V240" s="75"/>
      <c r="W240" s="75"/>
      <c r="X240" s="178" t="e">
        <f t="shared" si="77"/>
        <v>#DIV/0!</v>
      </c>
      <c r="Y240" s="75"/>
      <c r="Z240" s="196"/>
      <c r="AA240" s="47"/>
    </row>
    <row r="241" spans="1:27" s="30" customFormat="1" ht="27" customHeight="1" x14ac:dyDescent="0.25">
      <c r="A241" s="70" t="s">
        <v>226</v>
      </c>
      <c r="B241" s="70" t="s">
        <v>141</v>
      </c>
      <c r="C241" s="60" t="s">
        <v>674</v>
      </c>
      <c r="D241" s="70" t="s">
        <v>153</v>
      </c>
      <c r="E241" s="140" t="s">
        <v>9</v>
      </c>
      <c r="F241" s="141"/>
      <c r="G241" s="141"/>
      <c r="H241" s="141"/>
      <c r="I241" s="141"/>
      <c r="J241" s="141"/>
      <c r="K241" s="141"/>
      <c r="L241" s="141"/>
      <c r="M241" s="141"/>
      <c r="N241" s="141"/>
      <c r="O241" s="141"/>
      <c r="P241" s="141"/>
      <c r="Q241" s="141"/>
      <c r="R241" s="141"/>
      <c r="S241" s="141"/>
      <c r="T241" s="142"/>
      <c r="U241" s="110">
        <v>4884455.8899999997</v>
      </c>
      <c r="V241" s="75">
        <v>4884455.8899999997</v>
      </c>
      <c r="W241" s="75">
        <v>4858958.46</v>
      </c>
      <c r="X241" s="178">
        <f t="shared" si="77"/>
        <v>99.477988325123363</v>
      </c>
      <c r="Y241" s="75"/>
      <c r="Z241" s="196"/>
      <c r="AA241" s="47"/>
    </row>
    <row r="242" spans="1:27" s="30" customFormat="1" ht="27" customHeight="1" x14ac:dyDescent="0.25">
      <c r="A242" s="41" t="s">
        <v>226</v>
      </c>
      <c r="B242" s="41" t="s">
        <v>141</v>
      </c>
      <c r="C242" s="60" t="s">
        <v>240</v>
      </c>
      <c r="D242" s="41" t="s">
        <v>144</v>
      </c>
      <c r="E242" s="131" t="s">
        <v>620</v>
      </c>
      <c r="F242" s="131"/>
      <c r="G242" s="131"/>
      <c r="H242" s="131"/>
      <c r="I242" s="131"/>
      <c r="J242" s="131"/>
      <c r="K242" s="131"/>
      <c r="L242" s="131"/>
      <c r="M242" s="131"/>
      <c r="N242" s="131"/>
      <c r="O242" s="131"/>
      <c r="P242" s="131"/>
      <c r="Q242" s="131"/>
      <c r="R242" s="131"/>
      <c r="S242" s="131"/>
      <c r="T242" s="131"/>
      <c r="U242" s="109">
        <f>U243</f>
        <v>5315938</v>
      </c>
      <c r="V242" s="179">
        <f t="shared" ref="V242:Y245" si="89">V243</f>
        <v>5315938</v>
      </c>
      <c r="W242" s="179">
        <f>W243</f>
        <v>5315937.07</v>
      </c>
      <c r="X242" s="178">
        <f t="shared" si="77"/>
        <v>99.999982505439306</v>
      </c>
      <c r="Y242" s="45">
        <f t="shared" si="89"/>
        <v>5811807.4000000004</v>
      </c>
      <c r="Z242" s="196">
        <f t="shared" si="78"/>
        <v>91.467880886761662</v>
      </c>
      <c r="AA242" s="50"/>
    </row>
    <row r="243" spans="1:27" s="30" customFormat="1" ht="26.25" customHeight="1" x14ac:dyDescent="0.25">
      <c r="A243" s="41" t="s">
        <v>226</v>
      </c>
      <c r="B243" s="41" t="s">
        <v>141</v>
      </c>
      <c r="C243" s="60" t="s">
        <v>241</v>
      </c>
      <c r="D243" s="41" t="s">
        <v>144</v>
      </c>
      <c r="E243" s="155" t="s">
        <v>73</v>
      </c>
      <c r="F243" s="155"/>
      <c r="G243" s="155"/>
      <c r="H243" s="155"/>
      <c r="I243" s="155"/>
      <c r="J243" s="155"/>
      <c r="K243" s="155"/>
      <c r="L243" s="155"/>
      <c r="M243" s="155"/>
      <c r="N243" s="155"/>
      <c r="O243" s="155"/>
      <c r="P243" s="155"/>
      <c r="Q243" s="155"/>
      <c r="R243" s="155"/>
      <c r="S243" s="155"/>
      <c r="T243" s="155"/>
      <c r="U243" s="108">
        <f>U244</f>
        <v>5315938</v>
      </c>
      <c r="V243" s="181">
        <f t="shared" si="89"/>
        <v>5315938</v>
      </c>
      <c r="W243" s="181">
        <f t="shared" si="89"/>
        <v>5315937.07</v>
      </c>
      <c r="X243" s="178">
        <f t="shared" si="77"/>
        <v>99.999982505439306</v>
      </c>
      <c r="Y243" s="43">
        <f t="shared" si="89"/>
        <v>5811807.4000000004</v>
      </c>
      <c r="Z243" s="196">
        <f t="shared" si="78"/>
        <v>91.467880886761662</v>
      </c>
      <c r="AA243" s="47"/>
    </row>
    <row r="244" spans="1:27" s="30" customFormat="1" ht="15" customHeight="1" x14ac:dyDescent="0.25">
      <c r="A244" s="41" t="s">
        <v>226</v>
      </c>
      <c r="B244" s="41" t="s">
        <v>141</v>
      </c>
      <c r="C244" s="60" t="s">
        <v>242</v>
      </c>
      <c r="D244" s="41" t="s">
        <v>144</v>
      </c>
      <c r="E244" s="132" t="s">
        <v>74</v>
      </c>
      <c r="F244" s="132"/>
      <c r="G244" s="132"/>
      <c r="H244" s="132"/>
      <c r="I244" s="132"/>
      <c r="J244" s="132"/>
      <c r="K244" s="132"/>
      <c r="L244" s="132"/>
      <c r="M244" s="132"/>
      <c r="N244" s="132"/>
      <c r="O244" s="132"/>
      <c r="P244" s="132"/>
      <c r="Q244" s="132"/>
      <c r="R244" s="132"/>
      <c r="S244" s="132"/>
      <c r="T244" s="132"/>
      <c r="U244" s="109">
        <f>U245</f>
        <v>5315938</v>
      </c>
      <c r="V244" s="179">
        <f t="shared" si="89"/>
        <v>5315938</v>
      </c>
      <c r="W244" s="179">
        <f t="shared" si="89"/>
        <v>5315937.07</v>
      </c>
      <c r="X244" s="178">
        <f t="shared" si="77"/>
        <v>99.999982505439306</v>
      </c>
      <c r="Y244" s="45">
        <f t="shared" si="89"/>
        <v>5811807.4000000004</v>
      </c>
      <c r="Z244" s="196">
        <f t="shared" si="78"/>
        <v>91.467880886761662</v>
      </c>
      <c r="AA244" s="47"/>
    </row>
    <row r="245" spans="1:27" s="30" customFormat="1" ht="27" customHeight="1" x14ac:dyDescent="0.25">
      <c r="A245" s="41" t="s">
        <v>226</v>
      </c>
      <c r="B245" s="41" t="s">
        <v>141</v>
      </c>
      <c r="C245" s="60" t="s">
        <v>243</v>
      </c>
      <c r="D245" s="41" t="s">
        <v>144</v>
      </c>
      <c r="E245" s="132" t="s">
        <v>75</v>
      </c>
      <c r="F245" s="132"/>
      <c r="G245" s="132"/>
      <c r="H245" s="132"/>
      <c r="I245" s="132"/>
      <c r="J245" s="132"/>
      <c r="K245" s="132"/>
      <c r="L245" s="132"/>
      <c r="M245" s="132"/>
      <c r="N245" s="132"/>
      <c r="O245" s="132"/>
      <c r="P245" s="132"/>
      <c r="Q245" s="132"/>
      <c r="R245" s="132"/>
      <c r="S245" s="132"/>
      <c r="T245" s="132"/>
      <c r="U245" s="109">
        <f>U246</f>
        <v>5315938</v>
      </c>
      <c r="V245" s="179">
        <f t="shared" si="89"/>
        <v>5315938</v>
      </c>
      <c r="W245" s="179">
        <f t="shared" si="89"/>
        <v>5315937.07</v>
      </c>
      <c r="X245" s="178">
        <f t="shared" si="77"/>
        <v>99.999982505439306</v>
      </c>
      <c r="Y245" s="45">
        <f>Y246+Y247</f>
        <v>5811807.4000000004</v>
      </c>
      <c r="Z245" s="196">
        <f t="shared" si="78"/>
        <v>91.467880886761662</v>
      </c>
      <c r="AA245" s="47"/>
    </row>
    <row r="246" spans="1:27" s="30" customFormat="1" ht="53.25" customHeight="1" x14ac:dyDescent="0.25">
      <c r="A246" s="41" t="s">
        <v>226</v>
      </c>
      <c r="B246" s="41" t="s">
        <v>141</v>
      </c>
      <c r="C246" s="60" t="s">
        <v>243</v>
      </c>
      <c r="D246" s="41" t="s">
        <v>533</v>
      </c>
      <c r="E246" s="132" t="s">
        <v>534</v>
      </c>
      <c r="F246" s="132"/>
      <c r="G246" s="132"/>
      <c r="H246" s="132"/>
      <c r="I246" s="132"/>
      <c r="J246" s="132"/>
      <c r="K246" s="132"/>
      <c r="L246" s="132"/>
      <c r="M246" s="132"/>
      <c r="N246" s="132"/>
      <c r="O246" s="132"/>
      <c r="P246" s="132"/>
      <c r="Q246" s="132"/>
      <c r="R246" s="132"/>
      <c r="S246" s="132"/>
      <c r="T246" s="132"/>
      <c r="U246" s="110">
        <v>5315938</v>
      </c>
      <c r="V246" s="180">
        <v>5315938</v>
      </c>
      <c r="W246" s="180">
        <v>5315937.07</v>
      </c>
      <c r="X246" s="178">
        <f t="shared" si="77"/>
        <v>99.999982505439306</v>
      </c>
      <c r="Y246" s="38">
        <v>5811807.4000000004</v>
      </c>
      <c r="Z246" s="196">
        <f t="shared" si="78"/>
        <v>91.467880886761662</v>
      </c>
      <c r="AA246" s="47"/>
    </row>
    <row r="247" spans="1:27" s="30" customFormat="1" ht="26.25" hidden="1" customHeight="1" x14ac:dyDescent="0.25">
      <c r="A247" s="41" t="s">
        <v>226</v>
      </c>
      <c r="B247" s="41" t="s">
        <v>141</v>
      </c>
      <c r="C247" s="60" t="s">
        <v>243</v>
      </c>
      <c r="D247" s="41" t="s">
        <v>547</v>
      </c>
      <c r="E247" s="132" t="s">
        <v>548</v>
      </c>
      <c r="F247" s="132"/>
      <c r="G247" s="132"/>
      <c r="H247" s="132"/>
      <c r="I247" s="132"/>
      <c r="J247" s="132"/>
      <c r="K247" s="132"/>
      <c r="L247" s="132"/>
      <c r="M247" s="132"/>
      <c r="N247" s="132"/>
      <c r="O247" s="132"/>
      <c r="P247" s="132"/>
      <c r="Q247" s="132"/>
      <c r="R247" s="132"/>
      <c r="S247" s="132"/>
      <c r="T247" s="132"/>
      <c r="U247" s="110"/>
      <c r="V247" s="180">
        <v>0</v>
      </c>
      <c r="W247" s="180">
        <v>0</v>
      </c>
      <c r="X247" s="178" t="e">
        <f t="shared" si="77"/>
        <v>#DIV/0!</v>
      </c>
      <c r="Y247" s="38"/>
      <c r="Z247" s="196" t="e">
        <f t="shared" si="78"/>
        <v>#DIV/0!</v>
      </c>
      <c r="AA247" s="47"/>
    </row>
    <row r="248" spans="1:27" s="30" customFormat="1" ht="29.25" x14ac:dyDescent="0.25">
      <c r="A248" s="41" t="s">
        <v>226</v>
      </c>
      <c r="B248" s="41" t="s">
        <v>141</v>
      </c>
      <c r="C248" s="60" t="s">
        <v>161</v>
      </c>
      <c r="D248" s="41" t="s">
        <v>144</v>
      </c>
      <c r="E248" s="131" t="s">
        <v>15</v>
      </c>
      <c r="F248" s="131"/>
      <c r="G248" s="131"/>
      <c r="H248" s="131"/>
      <c r="I248" s="131"/>
      <c r="J248" s="131"/>
      <c r="K248" s="131"/>
      <c r="L248" s="131"/>
      <c r="M248" s="131"/>
      <c r="N248" s="131"/>
      <c r="O248" s="131"/>
      <c r="P248" s="131"/>
      <c r="Q248" s="131"/>
      <c r="R248" s="131"/>
      <c r="S248" s="131"/>
      <c r="T248" s="131"/>
      <c r="U248" s="109">
        <f>U249</f>
        <v>4403628</v>
      </c>
      <c r="V248" s="184">
        <f>V249</f>
        <v>3840728</v>
      </c>
      <c r="W248" s="184">
        <f t="shared" ref="W248" si="90">W249</f>
        <v>1330004</v>
      </c>
      <c r="X248" s="178">
        <f t="shared" si="77"/>
        <v>34.628955760470411</v>
      </c>
      <c r="Y248" s="45">
        <f>Y249</f>
        <v>3000</v>
      </c>
      <c r="Z248" s="196" t="s">
        <v>741</v>
      </c>
      <c r="AA248" s="50">
        <f>W248/Y248</f>
        <v>443.33466666666669</v>
      </c>
    </row>
    <row r="249" spans="1:27" s="30" customFormat="1" ht="29.25" x14ac:dyDescent="0.25">
      <c r="A249" s="41" t="s">
        <v>226</v>
      </c>
      <c r="B249" s="41" t="s">
        <v>141</v>
      </c>
      <c r="C249" s="60" t="s">
        <v>176</v>
      </c>
      <c r="D249" s="41" t="s">
        <v>144</v>
      </c>
      <c r="E249" s="155" t="s">
        <v>25</v>
      </c>
      <c r="F249" s="155"/>
      <c r="G249" s="155"/>
      <c r="H249" s="155"/>
      <c r="I249" s="155"/>
      <c r="J249" s="155"/>
      <c r="K249" s="155"/>
      <c r="L249" s="155"/>
      <c r="M249" s="155"/>
      <c r="N249" s="155"/>
      <c r="O249" s="155"/>
      <c r="P249" s="155"/>
      <c r="Q249" s="155"/>
      <c r="R249" s="155"/>
      <c r="S249" s="155"/>
      <c r="T249" s="155"/>
      <c r="U249" s="108">
        <f>U250+U253+U255+U258</f>
        <v>4403628</v>
      </c>
      <c r="V249" s="77">
        <f t="shared" ref="V249:W249" si="91">V250+V253+V255+V258</f>
        <v>3840728</v>
      </c>
      <c r="W249" s="77">
        <f t="shared" si="91"/>
        <v>1330004</v>
      </c>
      <c r="X249" s="178">
        <f t="shared" si="77"/>
        <v>34.628955760470411</v>
      </c>
      <c r="Y249" s="43">
        <f>Y253+Y255+Y250+Y258</f>
        <v>3000</v>
      </c>
      <c r="Z249" s="196" t="s">
        <v>741</v>
      </c>
      <c r="AA249" s="47"/>
    </row>
    <row r="250" spans="1:27" s="30" customFormat="1" ht="18" customHeight="1" x14ac:dyDescent="0.25">
      <c r="A250" s="41" t="s">
        <v>226</v>
      </c>
      <c r="B250" s="41" t="s">
        <v>141</v>
      </c>
      <c r="C250" s="60" t="s">
        <v>177</v>
      </c>
      <c r="D250" s="41" t="s">
        <v>144</v>
      </c>
      <c r="E250" s="132" t="s">
        <v>614</v>
      </c>
      <c r="F250" s="132"/>
      <c r="G250" s="132"/>
      <c r="H250" s="132"/>
      <c r="I250" s="132"/>
      <c r="J250" s="132"/>
      <c r="K250" s="132"/>
      <c r="L250" s="132"/>
      <c r="M250" s="132"/>
      <c r="N250" s="132"/>
      <c r="O250" s="132"/>
      <c r="P250" s="132"/>
      <c r="Q250" s="132"/>
      <c r="R250" s="132"/>
      <c r="S250" s="132"/>
      <c r="T250" s="132"/>
      <c r="U250" s="109">
        <f>U251+U252</f>
        <v>2819239</v>
      </c>
      <c r="V250" s="78">
        <f t="shared" ref="V250:W250" si="92">V251+V252</f>
        <v>2510639</v>
      </c>
      <c r="W250" s="78">
        <f t="shared" si="92"/>
        <v>0</v>
      </c>
      <c r="X250" s="178">
        <f t="shared" si="77"/>
        <v>0</v>
      </c>
      <c r="Y250" s="45">
        <f>Y251+Y252</f>
        <v>3000</v>
      </c>
      <c r="Z250" s="196">
        <f t="shared" si="78"/>
        <v>0</v>
      </c>
      <c r="AA250" s="47"/>
    </row>
    <row r="251" spans="1:27" s="30" customFormat="1" ht="27" customHeight="1" x14ac:dyDescent="0.25">
      <c r="A251" s="41" t="s">
        <v>226</v>
      </c>
      <c r="B251" s="41" t="s">
        <v>141</v>
      </c>
      <c r="C251" s="60" t="s">
        <v>177</v>
      </c>
      <c r="D251" s="41" t="s">
        <v>178</v>
      </c>
      <c r="E251" s="132" t="s">
        <v>615</v>
      </c>
      <c r="F251" s="132"/>
      <c r="G251" s="132"/>
      <c r="H251" s="132"/>
      <c r="I251" s="132"/>
      <c r="J251" s="132"/>
      <c r="K251" s="132"/>
      <c r="L251" s="132"/>
      <c r="M251" s="132"/>
      <c r="N251" s="132"/>
      <c r="O251" s="132"/>
      <c r="P251" s="132"/>
      <c r="Q251" s="132"/>
      <c r="R251" s="132"/>
      <c r="S251" s="132"/>
      <c r="T251" s="132"/>
      <c r="U251" s="110">
        <v>2819239</v>
      </c>
      <c r="V251" s="185">
        <v>2510639</v>
      </c>
      <c r="W251" s="185">
        <v>0</v>
      </c>
      <c r="X251" s="178">
        <f t="shared" si="77"/>
        <v>0</v>
      </c>
      <c r="Y251" s="38">
        <v>0</v>
      </c>
      <c r="Z251" s="196"/>
      <c r="AA251" s="47"/>
    </row>
    <row r="252" spans="1:27" s="30" customFormat="1" ht="26.25" customHeight="1" x14ac:dyDescent="0.25">
      <c r="A252" s="70" t="s">
        <v>226</v>
      </c>
      <c r="B252" s="70" t="s">
        <v>141</v>
      </c>
      <c r="C252" s="60" t="s">
        <v>177</v>
      </c>
      <c r="D252" s="70" t="s">
        <v>152</v>
      </c>
      <c r="E252" s="140" t="s">
        <v>8</v>
      </c>
      <c r="F252" s="141"/>
      <c r="G252" s="141"/>
      <c r="H252" s="141"/>
      <c r="I252" s="141"/>
      <c r="J252" s="141"/>
      <c r="K252" s="141"/>
      <c r="L252" s="141"/>
      <c r="M252" s="141"/>
      <c r="N252" s="141"/>
      <c r="O252" s="141"/>
      <c r="P252" s="141"/>
      <c r="Q252" s="141"/>
      <c r="R252" s="141"/>
      <c r="S252" s="141"/>
      <c r="T252" s="142"/>
      <c r="U252" s="110"/>
      <c r="V252" s="185"/>
      <c r="W252" s="185"/>
      <c r="X252" s="178"/>
      <c r="Y252" s="38">
        <v>3000</v>
      </c>
      <c r="Z252" s="196">
        <f t="shared" si="78"/>
        <v>0</v>
      </c>
      <c r="AA252" s="47"/>
    </row>
    <row r="253" spans="1:27" s="40" customFormat="1" ht="18" hidden="1" customHeight="1" x14ac:dyDescent="0.25">
      <c r="A253" s="51" t="s">
        <v>226</v>
      </c>
      <c r="B253" s="51" t="s">
        <v>141</v>
      </c>
      <c r="C253" s="61" t="s">
        <v>244</v>
      </c>
      <c r="D253" s="51" t="s">
        <v>144</v>
      </c>
      <c r="E253" s="159" t="s">
        <v>76</v>
      </c>
      <c r="F253" s="159"/>
      <c r="G253" s="159"/>
      <c r="H253" s="159"/>
      <c r="I253" s="159"/>
      <c r="J253" s="159"/>
      <c r="K253" s="159"/>
      <c r="L253" s="159"/>
      <c r="M253" s="159"/>
      <c r="N253" s="159"/>
      <c r="O253" s="159"/>
      <c r="P253" s="159"/>
      <c r="Q253" s="159"/>
      <c r="R253" s="159"/>
      <c r="S253" s="159"/>
      <c r="T253" s="159"/>
      <c r="U253" s="109">
        <f>U254</f>
        <v>0</v>
      </c>
      <c r="V253" s="184">
        <f t="shared" ref="V253:Y253" si="93">V254</f>
        <v>0</v>
      </c>
      <c r="W253" s="184">
        <f t="shared" si="93"/>
        <v>0</v>
      </c>
      <c r="X253" s="178" t="e">
        <f t="shared" si="77"/>
        <v>#DIV/0!</v>
      </c>
      <c r="Y253" s="45">
        <f t="shared" si="93"/>
        <v>0</v>
      </c>
      <c r="Z253" s="196" t="e">
        <f t="shared" si="78"/>
        <v>#DIV/0!</v>
      </c>
      <c r="AA253" s="52"/>
    </row>
    <row r="254" spans="1:27" s="40" customFormat="1" ht="18.75" hidden="1" customHeight="1" x14ac:dyDescent="0.25">
      <c r="A254" s="51" t="s">
        <v>226</v>
      </c>
      <c r="B254" s="51" t="s">
        <v>141</v>
      </c>
      <c r="C254" s="61" t="s">
        <v>244</v>
      </c>
      <c r="D254" s="51" t="s">
        <v>159</v>
      </c>
      <c r="E254" s="159" t="s">
        <v>13</v>
      </c>
      <c r="F254" s="159"/>
      <c r="G254" s="159"/>
      <c r="H254" s="159"/>
      <c r="I254" s="159"/>
      <c r="J254" s="159"/>
      <c r="K254" s="159"/>
      <c r="L254" s="159"/>
      <c r="M254" s="159"/>
      <c r="N254" s="159"/>
      <c r="O254" s="159"/>
      <c r="P254" s="159"/>
      <c r="Q254" s="159"/>
      <c r="R254" s="159"/>
      <c r="S254" s="159"/>
      <c r="T254" s="159"/>
      <c r="U254" s="110">
        <v>0</v>
      </c>
      <c r="V254" s="185">
        <v>0</v>
      </c>
      <c r="W254" s="185">
        <v>0</v>
      </c>
      <c r="X254" s="178" t="e">
        <f t="shared" si="77"/>
        <v>#DIV/0!</v>
      </c>
      <c r="Y254" s="38">
        <v>0</v>
      </c>
      <c r="Z254" s="196" t="e">
        <f t="shared" si="78"/>
        <v>#DIV/0!</v>
      </c>
      <c r="AA254" s="52"/>
    </row>
    <row r="255" spans="1:27" s="40" customFormat="1" ht="19.5" hidden="1" customHeight="1" x14ac:dyDescent="0.25">
      <c r="A255" s="51" t="s">
        <v>226</v>
      </c>
      <c r="B255" s="51" t="s">
        <v>141</v>
      </c>
      <c r="C255" s="61" t="s">
        <v>245</v>
      </c>
      <c r="D255" s="51" t="s">
        <v>144</v>
      </c>
      <c r="E255" s="159" t="s">
        <v>77</v>
      </c>
      <c r="F255" s="159"/>
      <c r="G255" s="159"/>
      <c r="H255" s="159"/>
      <c r="I255" s="159"/>
      <c r="J255" s="159"/>
      <c r="K255" s="159"/>
      <c r="L255" s="159"/>
      <c r="M255" s="159"/>
      <c r="N255" s="159"/>
      <c r="O255" s="159"/>
      <c r="P255" s="159"/>
      <c r="Q255" s="159"/>
      <c r="R255" s="159"/>
      <c r="S255" s="159"/>
      <c r="T255" s="159"/>
      <c r="U255" s="109">
        <f>U256+U257</f>
        <v>0</v>
      </c>
      <c r="V255" s="184">
        <f t="shared" ref="V255:W255" si="94">V256+V257</f>
        <v>0</v>
      </c>
      <c r="W255" s="184">
        <f t="shared" si="94"/>
        <v>0</v>
      </c>
      <c r="X255" s="178" t="e">
        <f t="shared" si="77"/>
        <v>#DIV/0!</v>
      </c>
      <c r="Y255" s="45">
        <f>Y256+Y257</f>
        <v>0</v>
      </c>
      <c r="Z255" s="196" t="e">
        <f t="shared" si="78"/>
        <v>#DIV/0!</v>
      </c>
      <c r="AA255" s="52"/>
    </row>
    <row r="256" spans="1:27" s="40" customFormat="1" ht="19.5" hidden="1" customHeight="1" x14ac:dyDescent="0.25">
      <c r="A256" s="51" t="s">
        <v>226</v>
      </c>
      <c r="B256" s="51" t="s">
        <v>141</v>
      </c>
      <c r="C256" s="61" t="s">
        <v>245</v>
      </c>
      <c r="D256" s="51" t="s">
        <v>159</v>
      </c>
      <c r="E256" s="159" t="s">
        <v>13</v>
      </c>
      <c r="F256" s="159"/>
      <c r="G256" s="159"/>
      <c r="H256" s="159"/>
      <c r="I256" s="159"/>
      <c r="J256" s="159"/>
      <c r="K256" s="159"/>
      <c r="L256" s="159"/>
      <c r="M256" s="159"/>
      <c r="N256" s="159"/>
      <c r="O256" s="159"/>
      <c r="P256" s="159"/>
      <c r="Q256" s="159"/>
      <c r="R256" s="159"/>
      <c r="S256" s="159"/>
      <c r="T256" s="159"/>
      <c r="U256" s="110"/>
      <c r="V256" s="185"/>
      <c r="W256" s="185"/>
      <c r="X256" s="178" t="e">
        <f t="shared" si="77"/>
        <v>#DIV/0!</v>
      </c>
      <c r="Y256" s="38"/>
      <c r="Z256" s="196" t="e">
        <f t="shared" si="78"/>
        <v>#DIV/0!</v>
      </c>
      <c r="AA256" s="52"/>
    </row>
    <row r="257" spans="1:27" s="40" customFormat="1" ht="26.25" hidden="1" customHeight="1" x14ac:dyDescent="0.25">
      <c r="A257" s="51" t="s">
        <v>226</v>
      </c>
      <c r="B257" s="51" t="s">
        <v>141</v>
      </c>
      <c r="C257" s="61" t="s">
        <v>245</v>
      </c>
      <c r="D257" s="51" t="s">
        <v>178</v>
      </c>
      <c r="E257" s="159" t="s">
        <v>485</v>
      </c>
      <c r="F257" s="159"/>
      <c r="G257" s="159"/>
      <c r="H257" s="159"/>
      <c r="I257" s="159"/>
      <c r="J257" s="159"/>
      <c r="K257" s="159"/>
      <c r="L257" s="159"/>
      <c r="M257" s="159"/>
      <c r="N257" s="159"/>
      <c r="O257" s="159"/>
      <c r="P257" s="159"/>
      <c r="Q257" s="159"/>
      <c r="R257" s="159"/>
      <c r="S257" s="159"/>
      <c r="T257" s="159"/>
      <c r="U257" s="110"/>
      <c r="V257" s="185"/>
      <c r="W257" s="185"/>
      <c r="X257" s="178" t="e">
        <f t="shared" si="77"/>
        <v>#DIV/0!</v>
      </c>
      <c r="Y257" s="38"/>
      <c r="Z257" s="196" t="e">
        <f t="shared" si="78"/>
        <v>#DIV/0!</v>
      </c>
      <c r="AA257" s="52"/>
    </row>
    <row r="258" spans="1:27" s="40" customFormat="1" ht="26.25" customHeight="1" x14ac:dyDescent="0.25">
      <c r="A258" s="70" t="s">
        <v>226</v>
      </c>
      <c r="B258" s="70" t="s">
        <v>141</v>
      </c>
      <c r="C258" s="60" t="s">
        <v>718</v>
      </c>
      <c r="D258" s="70" t="s">
        <v>144</v>
      </c>
      <c r="E258" s="132" t="s">
        <v>68</v>
      </c>
      <c r="F258" s="132"/>
      <c r="G258" s="132"/>
      <c r="H258" s="132"/>
      <c r="I258" s="132"/>
      <c r="J258" s="132"/>
      <c r="K258" s="132"/>
      <c r="L258" s="132"/>
      <c r="M258" s="132"/>
      <c r="N258" s="132"/>
      <c r="O258" s="132"/>
      <c r="P258" s="132"/>
      <c r="Q258" s="132"/>
      <c r="R258" s="132"/>
      <c r="S258" s="132"/>
      <c r="T258" s="132"/>
      <c r="U258" s="109">
        <f>U259</f>
        <v>1584389</v>
      </c>
      <c r="V258" s="184">
        <f>V259</f>
        <v>1330089</v>
      </c>
      <c r="W258" s="184">
        <f>W259</f>
        <v>1330004</v>
      </c>
      <c r="X258" s="178">
        <f t="shared" si="77"/>
        <v>99.993609450194683</v>
      </c>
      <c r="Y258" s="45">
        <f>Y259</f>
        <v>0</v>
      </c>
      <c r="Z258" s="196"/>
      <c r="AA258" s="52"/>
    </row>
    <row r="259" spans="1:27" s="40" customFormat="1" ht="26.25" customHeight="1" x14ac:dyDescent="0.25">
      <c r="A259" s="70" t="s">
        <v>226</v>
      </c>
      <c r="B259" s="70" t="s">
        <v>141</v>
      </c>
      <c r="C259" s="60" t="s">
        <v>718</v>
      </c>
      <c r="D259" s="70" t="s">
        <v>565</v>
      </c>
      <c r="E259" s="132" t="s">
        <v>566</v>
      </c>
      <c r="F259" s="132"/>
      <c r="G259" s="132"/>
      <c r="H259" s="132"/>
      <c r="I259" s="132"/>
      <c r="J259" s="132"/>
      <c r="K259" s="132"/>
      <c r="L259" s="132"/>
      <c r="M259" s="132"/>
      <c r="N259" s="132"/>
      <c r="O259" s="132"/>
      <c r="P259" s="132"/>
      <c r="Q259" s="132"/>
      <c r="R259" s="132"/>
      <c r="S259" s="132"/>
      <c r="T259" s="132"/>
      <c r="U259" s="110">
        <v>1584389</v>
      </c>
      <c r="V259" s="185">
        <v>1330089</v>
      </c>
      <c r="W259" s="185">
        <v>1330004</v>
      </c>
      <c r="X259" s="178">
        <f t="shared" si="77"/>
        <v>99.993609450194683</v>
      </c>
      <c r="Y259" s="38"/>
      <c r="Z259" s="196"/>
      <c r="AA259" s="52"/>
    </row>
    <row r="260" spans="1:27" s="30" customFormat="1" x14ac:dyDescent="0.25">
      <c r="A260" s="41" t="s">
        <v>226</v>
      </c>
      <c r="B260" s="41" t="s">
        <v>145</v>
      </c>
      <c r="C260" s="60" t="s">
        <v>143</v>
      </c>
      <c r="D260" s="41" t="s">
        <v>144</v>
      </c>
      <c r="E260" s="132" t="s">
        <v>78</v>
      </c>
      <c r="F260" s="132"/>
      <c r="G260" s="132"/>
      <c r="H260" s="132"/>
      <c r="I260" s="132"/>
      <c r="J260" s="132"/>
      <c r="K260" s="132"/>
      <c r="L260" s="132"/>
      <c r="M260" s="132"/>
      <c r="N260" s="132"/>
      <c r="O260" s="132"/>
      <c r="P260" s="132"/>
      <c r="Q260" s="132"/>
      <c r="R260" s="132"/>
      <c r="S260" s="132"/>
      <c r="T260" s="132"/>
      <c r="U260" s="111">
        <f>U261+U266+U287</f>
        <v>24366472</v>
      </c>
      <c r="V260" s="179">
        <f>V261+V266+V287</f>
        <v>24366472</v>
      </c>
      <c r="W260" s="179">
        <f>W261+W266+W287</f>
        <v>24366400</v>
      </c>
      <c r="X260" s="178">
        <f t="shared" si="77"/>
        <v>99.99970451200322</v>
      </c>
      <c r="Y260" s="45">
        <f>Y266+Y261+Y287</f>
        <v>9551365.7599999998</v>
      </c>
      <c r="Z260" s="196" t="s">
        <v>720</v>
      </c>
      <c r="AA260" s="47"/>
    </row>
    <row r="261" spans="1:27" s="29" customFormat="1" ht="27" customHeight="1" x14ac:dyDescent="0.25">
      <c r="A261" s="41" t="s">
        <v>226</v>
      </c>
      <c r="B261" s="41" t="s">
        <v>145</v>
      </c>
      <c r="C261" s="60" t="s">
        <v>166</v>
      </c>
      <c r="D261" s="41" t="s">
        <v>144</v>
      </c>
      <c r="E261" s="131" t="s">
        <v>442</v>
      </c>
      <c r="F261" s="131"/>
      <c r="G261" s="131"/>
      <c r="H261" s="131"/>
      <c r="I261" s="131"/>
      <c r="J261" s="131"/>
      <c r="K261" s="131"/>
      <c r="L261" s="131"/>
      <c r="M261" s="131"/>
      <c r="N261" s="131"/>
      <c r="O261" s="131"/>
      <c r="P261" s="131"/>
      <c r="Q261" s="131"/>
      <c r="R261" s="131"/>
      <c r="S261" s="131"/>
      <c r="T261" s="131"/>
      <c r="U261" s="109">
        <f>U262</f>
        <v>500000</v>
      </c>
      <c r="V261" s="78">
        <f t="shared" ref="V261" si="95">V262</f>
        <v>500000</v>
      </c>
      <c r="W261" s="78">
        <f>W262</f>
        <v>500000</v>
      </c>
      <c r="X261" s="178">
        <f t="shared" si="77"/>
        <v>100</v>
      </c>
      <c r="Y261" s="45">
        <f t="shared" ref="Y261" si="96">Y262+Y274+Y278</f>
        <v>0</v>
      </c>
      <c r="Z261" s="196"/>
      <c r="AA261" s="42"/>
    </row>
    <row r="262" spans="1:27" s="29" customFormat="1" ht="27.75" customHeight="1" x14ac:dyDescent="0.25">
      <c r="A262" s="41" t="s">
        <v>226</v>
      </c>
      <c r="B262" s="41" t="s">
        <v>145</v>
      </c>
      <c r="C262" s="60" t="s">
        <v>170</v>
      </c>
      <c r="D262" s="41" t="s">
        <v>144</v>
      </c>
      <c r="E262" s="155" t="s">
        <v>441</v>
      </c>
      <c r="F262" s="155"/>
      <c r="G262" s="155"/>
      <c r="H262" s="155"/>
      <c r="I262" s="155"/>
      <c r="J262" s="155"/>
      <c r="K262" s="155"/>
      <c r="L262" s="155"/>
      <c r="M262" s="155"/>
      <c r="N262" s="155"/>
      <c r="O262" s="155"/>
      <c r="P262" s="155"/>
      <c r="Q262" s="155"/>
      <c r="R262" s="155"/>
      <c r="S262" s="155"/>
      <c r="T262" s="155"/>
      <c r="U262" s="108">
        <f>U263</f>
        <v>500000</v>
      </c>
      <c r="V262" s="181">
        <f>V263</f>
        <v>500000</v>
      </c>
      <c r="W262" s="181">
        <f>W263</f>
        <v>500000</v>
      </c>
      <c r="X262" s="178">
        <f t="shared" si="77"/>
        <v>100</v>
      </c>
      <c r="Y262" s="43">
        <f>Y263</f>
        <v>0</v>
      </c>
      <c r="Z262" s="196"/>
      <c r="AA262" s="42"/>
    </row>
    <row r="263" spans="1:27" s="29" customFormat="1" ht="26.25" customHeight="1" x14ac:dyDescent="0.25">
      <c r="A263" s="41" t="s">
        <v>226</v>
      </c>
      <c r="B263" s="41" t="s">
        <v>145</v>
      </c>
      <c r="C263" s="60" t="s">
        <v>171</v>
      </c>
      <c r="D263" s="41" t="s">
        <v>144</v>
      </c>
      <c r="E263" s="132" t="s">
        <v>21</v>
      </c>
      <c r="F263" s="132"/>
      <c r="G263" s="132"/>
      <c r="H263" s="132"/>
      <c r="I263" s="132"/>
      <c r="J263" s="132"/>
      <c r="K263" s="132"/>
      <c r="L263" s="132"/>
      <c r="M263" s="132"/>
      <c r="N263" s="132"/>
      <c r="O263" s="132"/>
      <c r="P263" s="132"/>
      <c r="Q263" s="132"/>
      <c r="R263" s="132"/>
      <c r="S263" s="132"/>
      <c r="T263" s="132"/>
      <c r="U263" s="109">
        <f>U264</f>
        <v>500000</v>
      </c>
      <c r="V263" s="179">
        <f t="shared" ref="V263:Y264" si="97">V264</f>
        <v>500000</v>
      </c>
      <c r="W263" s="179">
        <f>W264</f>
        <v>500000</v>
      </c>
      <c r="X263" s="178">
        <f t="shared" ref="X263:X326" si="98">W263/V263*100</f>
        <v>100</v>
      </c>
      <c r="Y263" s="45">
        <f t="shared" si="97"/>
        <v>0</v>
      </c>
      <c r="Z263" s="196"/>
      <c r="AA263" s="42"/>
    </row>
    <row r="264" spans="1:27" s="29" customFormat="1" ht="15.75" customHeight="1" x14ac:dyDescent="0.25">
      <c r="A264" s="41" t="s">
        <v>226</v>
      </c>
      <c r="B264" s="41" t="s">
        <v>145</v>
      </c>
      <c r="C264" s="60" t="s">
        <v>172</v>
      </c>
      <c r="D264" s="41" t="s">
        <v>144</v>
      </c>
      <c r="E264" s="132" t="s">
        <v>22</v>
      </c>
      <c r="F264" s="132"/>
      <c r="G264" s="132"/>
      <c r="H264" s="132"/>
      <c r="I264" s="132"/>
      <c r="J264" s="132"/>
      <c r="K264" s="132"/>
      <c r="L264" s="132"/>
      <c r="M264" s="132"/>
      <c r="N264" s="132"/>
      <c r="O264" s="132"/>
      <c r="P264" s="132"/>
      <c r="Q264" s="132"/>
      <c r="R264" s="132"/>
      <c r="S264" s="132"/>
      <c r="T264" s="132"/>
      <c r="U264" s="109">
        <f>U265</f>
        <v>500000</v>
      </c>
      <c r="V264" s="179">
        <f t="shared" si="97"/>
        <v>500000</v>
      </c>
      <c r="W264" s="179">
        <f>W265</f>
        <v>500000</v>
      </c>
      <c r="X264" s="178">
        <f t="shared" si="98"/>
        <v>100</v>
      </c>
      <c r="Y264" s="45">
        <f t="shared" si="97"/>
        <v>0</v>
      </c>
      <c r="Z264" s="196"/>
      <c r="AA264" s="42"/>
    </row>
    <row r="265" spans="1:27" s="29" customFormat="1" ht="42" customHeight="1" x14ac:dyDescent="0.25">
      <c r="A265" s="41" t="s">
        <v>226</v>
      </c>
      <c r="B265" s="41" t="s">
        <v>145</v>
      </c>
      <c r="C265" s="60" t="s">
        <v>172</v>
      </c>
      <c r="D265" s="41" t="s">
        <v>565</v>
      </c>
      <c r="E265" s="132" t="s">
        <v>566</v>
      </c>
      <c r="F265" s="132"/>
      <c r="G265" s="132"/>
      <c r="H265" s="132"/>
      <c r="I265" s="132"/>
      <c r="J265" s="132"/>
      <c r="K265" s="132"/>
      <c r="L265" s="132"/>
      <c r="M265" s="132"/>
      <c r="N265" s="132"/>
      <c r="O265" s="132"/>
      <c r="P265" s="132"/>
      <c r="Q265" s="132"/>
      <c r="R265" s="132"/>
      <c r="S265" s="132"/>
      <c r="T265" s="132"/>
      <c r="U265" s="110">
        <v>500000</v>
      </c>
      <c r="V265" s="180">
        <v>500000</v>
      </c>
      <c r="W265" s="180">
        <v>500000</v>
      </c>
      <c r="X265" s="178">
        <f t="shared" si="98"/>
        <v>100</v>
      </c>
      <c r="Y265" s="38"/>
      <c r="Z265" s="196"/>
      <c r="AA265" s="42"/>
    </row>
    <row r="266" spans="1:27" s="30" customFormat="1" ht="29.25" customHeight="1" x14ac:dyDescent="0.25">
      <c r="A266" s="41" t="s">
        <v>226</v>
      </c>
      <c r="B266" s="41" t="s">
        <v>145</v>
      </c>
      <c r="C266" s="60" t="s">
        <v>197</v>
      </c>
      <c r="D266" s="41" t="s">
        <v>144</v>
      </c>
      <c r="E266" s="131" t="s">
        <v>690</v>
      </c>
      <c r="F266" s="131"/>
      <c r="G266" s="131"/>
      <c r="H266" s="131"/>
      <c r="I266" s="131"/>
      <c r="J266" s="131"/>
      <c r="K266" s="131"/>
      <c r="L266" s="131"/>
      <c r="M266" s="131"/>
      <c r="N266" s="131"/>
      <c r="O266" s="131"/>
      <c r="P266" s="131"/>
      <c r="Q266" s="131"/>
      <c r="R266" s="131"/>
      <c r="S266" s="131"/>
      <c r="T266" s="131"/>
      <c r="U266" s="111">
        <f>U267</f>
        <v>23866472</v>
      </c>
      <c r="V266" s="179">
        <f t="shared" ref="V266:W266" si="99">V267</f>
        <v>23866472</v>
      </c>
      <c r="W266" s="179">
        <f t="shared" si="99"/>
        <v>23866400</v>
      </c>
      <c r="X266" s="178">
        <f t="shared" si="98"/>
        <v>99.999698321561723</v>
      </c>
      <c r="Y266" s="45">
        <f>Y267</f>
        <v>3988500</v>
      </c>
      <c r="Z266" s="196" t="s">
        <v>742</v>
      </c>
      <c r="AA266" s="47"/>
    </row>
    <row r="267" spans="1:27" s="30" customFormat="1" ht="29.25" customHeight="1" x14ac:dyDescent="0.25">
      <c r="A267" s="41" t="s">
        <v>226</v>
      </c>
      <c r="B267" s="41" t="s">
        <v>145</v>
      </c>
      <c r="C267" s="60" t="s">
        <v>246</v>
      </c>
      <c r="D267" s="41" t="s">
        <v>144</v>
      </c>
      <c r="E267" s="155" t="s">
        <v>559</v>
      </c>
      <c r="F267" s="155"/>
      <c r="G267" s="155"/>
      <c r="H267" s="155"/>
      <c r="I267" s="155"/>
      <c r="J267" s="155"/>
      <c r="K267" s="155"/>
      <c r="L267" s="155"/>
      <c r="M267" s="155"/>
      <c r="N267" s="155"/>
      <c r="O267" s="155"/>
      <c r="P267" s="155"/>
      <c r="Q267" s="155"/>
      <c r="R267" s="155"/>
      <c r="S267" s="155"/>
      <c r="T267" s="155"/>
      <c r="U267" s="113">
        <f>U268+U271+U276+U281</f>
        <v>23866472</v>
      </c>
      <c r="V267" s="181">
        <f t="shared" ref="V267:W267" si="100">V268+V271+V276+V281</f>
        <v>23866472</v>
      </c>
      <c r="W267" s="181">
        <f t="shared" si="100"/>
        <v>23866400</v>
      </c>
      <c r="X267" s="178">
        <f t="shared" si="98"/>
        <v>99.999698321561723</v>
      </c>
      <c r="Y267" s="43">
        <f>Y271+Y276+Y281+Y268</f>
        <v>3988500</v>
      </c>
      <c r="Z267" s="196" t="s">
        <v>742</v>
      </c>
      <c r="AA267" s="47"/>
    </row>
    <row r="268" spans="1:27" s="30" customFormat="1" ht="14.25" customHeight="1" x14ac:dyDescent="0.25">
      <c r="A268" s="41" t="s">
        <v>226</v>
      </c>
      <c r="B268" s="41" t="s">
        <v>145</v>
      </c>
      <c r="C268" s="60" t="s">
        <v>429</v>
      </c>
      <c r="D268" s="41" t="s">
        <v>144</v>
      </c>
      <c r="E268" s="132" t="s">
        <v>430</v>
      </c>
      <c r="F268" s="132"/>
      <c r="G268" s="132"/>
      <c r="H268" s="132"/>
      <c r="I268" s="132"/>
      <c r="J268" s="132"/>
      <c r="K268" s="132"/>
      <c r="L268" s="132"/>
      <c r="M268" s="132"/>
      <c r="N268" s="132"/>
      <c r="O268" s="132"/>
      <c r="P268" s="132"/>
      <c r="Q268" s="132"/>
      <c r="R268" s="132"/>
      <c r="S268" s="132"/>
      <c r="T268" s="132"/>
      <c r="U268" s="113">
        <f>U269</f>
        <v>0</v>
      </c>
      <c r="V268" s="181">
        <f t="shared" ref="V268:W269" si="101">V269</f>
        <v>0</v>
      </c>
      <c r="W268" s="181">
        <f t="shared" si="101"/>
        <v>0</v>
      </c>
      <c r="X268" s="178"/>
      <c r="Y268" s="45">
        <f>Y269</f>
        <v>28500</v>
      </c>
      <c r="Z268" s="196">
        <f t="shared" ref="Z263:Z326" si="102">W268/Y268*100</f>
        <v>0</v>
      </c>
      <c r="AA268" s="47"/>
    </row>
    <row r="269" spans="1:27" s="30" customFormat="1" ht="17.25" customHeight="1" x14ac:dyDescent="0.25">
      <c r="A269" s="41" t="s">
        <v>226</v>
      </c>
      <c r="B269" s="41" t="s">
        <v>145</v>
      </c>
      <c r="C269" s="60" t="s">
        <v>431</v>
      </c>
      <c r="D269" s="41" t="s">
        <v>144</v>
      </c>
      <c r="E269" s="132" t="s">
        <v>22</v>
      </c>
      <c r="F269" s="132"/>
      <c r="G269" s="132"/>
      <c r="H269" s="132"/>
      <c r="I269" s="132"/>
      <c r="J269" s="132"/>
      <c r="K269" s="132"/>
      <c r="L269" s="132"/>
      <c r="M269" s="132"/>
      <c r="N269" s="132"/>
      <c r="O269" s="132"/>
      <c r="P269" s="132"/>
      <c r="Q269" s="132"/>
      <c r="R269" s="132"/>
      <c r="S269" s="132"/>
      <c r="T269" s="132"/>
      <c r="U269" s="111">
        <f>U270</f>
        <v>0</v>
      </c>
      <c r="V269" s="181">
        <f t="shared" si="101"/>
        <v>0</v>
      </c>
      <c r="W269" s="181">
        <f t="shared" si="101"/>
        <v>0</v>
      </c>
      <c r="X269" s="178"/>
      <c r="Y269" s="45">
        <f>Y270</f>
        <v>28500</v>
      </c>
      <c r="Z269" s="196">
        <f t="shared" si="102"/>
        <v>0</v>
      </c>
      <c r="AA269" s="47"/>
    </row>
    <row r="270" spans="1:27" s="30" customFormat="1" ht="15" customHeight="1" x14ac:dyDescent="0.25">
      <c r="A270" s="41" t="s">
        <v>226</v>
      </c>
      <c r="B270" s="41" t="s">
        <v>145</v>
      </c>
      <c r="C270" s="60" t="s">
        <v>431</v>
      </c>
      <c r="D270" s="41" t="s">
        <v>159</v>
      </c>
      <c r="E270" s="132" t="s">
        <v>681</v>
      </c>
      <c r="F270" s="132"/>
      <c r="G270" s="132"/>
      <c r="H270" s="132"/>
      <c r="I270" s="132"/>
      <c r="J270" s="132"/>
      <c r="K270" s="132"/>
      <c r="L270" s="132"/>
      <c r="M270" s="132"/>
      <c r="N270" s="132"/>
      <c r="O270" s="132"/>
      <c r="P270" s="132"/>
      <c r="Q270" s="132"/>
      <c r="R270" s="132"/>
      <c r="S270" s="132"/>
      <c r="T270" s="132"/>
      <c r="U270" s="112"/>
      <c r="V270" s="180"/>
      <c r="W270" s="180"/>
      <c r="X270" s="178"/>
      <c r="Y270" s="38">
        <v>28500</v>
      </c>
      <c r="Z270" s="196">
        <f t="shared" si="102"/>
        <v>0</v>
      </c>
      <c r="AA270" s="47"/>
    </row>
    <row r="271" spans="1:27" s="30" customFormat="1" ht="27.75" hidden="1" customHeight="1" x14ac:dyDescent="0.25">
      <c r="A271" s="41" t="s">
        <v>226</v>
      </c>
      <c r="B271" s="41" t="s">
        <v>145</v>
      </c>
      <c r="C271" s="60" t="s">
        <v>247</v>
      </c>
      <c r="D271" s="41" t="s">
        <v>144</v>
      </c>
      <c r="E271" s="132" t="s">
        <v>79</v>
      </c>
      <c r="F271" s="132"/>
      <c r="G271" s="132"/>
      <c r="H271" s="132"/>
      <c r="I271" s="132"/>
      <c r="J271" s="132"/>
      <c r="K271" s="132"/>
      <c r="L271" s="132"/>
      <c r="M271" s="132"/>
      <c r="N271" s="132"/>
      <c r="O271" s="132"/>
      <c r="P271" s="132"/>
      <c r="Q271" s="132"/>
      <c r="R271" s="132"/>
      <c r="S271" s="132"/>
      <c r="T271" s="132"/>
      <c r="U271" s="111">
        <f>U272</f>
        <v>0</v>
      </c>
      <c r="V271" s="179">
        <f t="shared" ref="V271:Y271" si="103">V272</f>
        <v>0</v>
      </c>
      <c r="W271" s="179">
        <f t="shared" si="103"/>
        <v>0</v>
      </c>
      <c r="X271" s="178" t="e">
        <f t="shared" si="98"/>
        <v>#DIV/0!</v>
      </c>
      <c r="Y271" s="45">
        <f t="shared" si="103"/>
        <v>0</v>
      </c>
      <c r="Z271" s="196" t="e">
        <f t="shared" si="102"/>
        <v>#DIV/0!</v>
      </c>
      <c r="AA271" s="47"/>
    </row>
    <row r="272" spans="1:27" s="30" customFormat="1" ht="15" hidden="1" customHeight="1" x14ac:dyDescent="0.25">
      <c r="A272" s="41" t="s">
        <v>226</v>
      </c>
      <c r="B272" s="41" t="s">
        <v>145</v>
      </c>
      <c r="C272" s="60" t="s">
        <v>248</v>
      </c>
      <c r="D272" s="41" t="s">
        <v>144</v>
      </c>
      <c r="E272" s="132" t="s">
        <v>45</v>
      </c>
      <c r="F272" s="132"/>
      <c r="G272" s="132"/>
      <c r="H272" s="132"/>
      <c r="I272" s="132"/>
      <c r="J272" s="132"/>
      <c r="K272" s="132"/>
      <c r="L272" s="132"/>
      <c r="M272" s="132"/>
      <c r="N272" s="132"/>
      <c r="O272" s="132"/>
      <c r="P272" s="132"/>
      <c r="Q272" s="132"/>
      <c r="R272" s="132"/>
      <c r="S272" s="132"/>
      <c r="T272" s="132"/>
      <c r="U272" s="111">
        <f>U275+U274</f>
        <v>0</v>
      </c>
      <c r="V272" s="179">
        <f t="shared" ref="V272:W272" si="104">V275+V274</f>
        <v>0</v>
      </c>
      <c r="W272" s="179">
        <f t="shared" si="104"/>
        <v>0</v>
      </c>
      <c r="X272" s="178" t="e">
        <f t="shared" si="98"/>
        <v>#DIV/0!</v>
      </c>
      <c r="Y272" s="45">
        <f>Y275+Y274+Y273</f>
        <v>0</v>
      </c>
      <c r="Z272" s="196" t="e">
        <f t="shared" si="102"/>
        <v>#DIV/0!</v>
      </c>
      <c r="AA272" s="47"/>
    </row>
    <row r="273" spans="1:27" s="30" customFormat="1" ht="15" hidden="1" customHeight="1" x14ac:dyDescent="0.25">
      <c r="A273" s="41" t="s">
        <v>226</v>
      </c>
      <c r="B273" s="41" t="s">
        <v>145</v>
      </c>
      <c r="C273" s="60" t="s">
        <v>248</v>
      </c>
      <c r="D273" s="41" t="s">
        <v>201</v>
      </c>
      <c r="E273" s="132" t="s">
        <v>46</v>
      </c>
      <c r="F273" s="132"/>
      <c r="G273" s="132"/>
      <c r="H273" s="132"/>
      <c r="I273" s="132"/>
      <c r="J273" s="132"/>
      <c r="K273" s="132"/>
      <c r="L273" s="132"/>
      <c r="M273" s="132"/>
      <c r="N273" s="132"/>
      <c r="O273" s="132"/>
      <c r="P273" s="132"/>
      <c r="Q273" s="132"/>
      <c r="R273" s="132"/>
      <c r="S273" s="132"/>
      <c r="T273" s="132"/>
      <c r="U273" s="111"/>
      <c r="V273" s="179"/>
      <c r="W273" s="179"/>
      <c r="X273" s="178" t="e">
        <f t="shared" si="98"/>
        <v>#DIV/0!</v>
      </c>
      <c r="Y273" s="38"/>
      <c r="Z273" s="196" t="e">
        <f t="shared" si="102"/>
        <v>#DIV/0!</v>
      </c>
      <c r="AA273" s="47"/>
    </row>
    <row r="274" spans="1:27" s="30" customFormat="1" ht="15" hidden="1" customHeight="1" x14ac:dyDescent="0.25">
      <c r="A274" s="41" t="s">
        <v>226</v>
      </c>
      <c r="B274" s="41" t="s">
        <v>145</v>
      </c>
      <c r="C274" s="60" t="s">
        <v>248</v>
      </c>
      <c r="D274" s="41" t="s">
        <v>159</v>
      </c>
      <c r="E274" s="132" t="s">
        <v>13</v>
      </c>
      <c r="F274" s="132"/>
      <c r="G274" s="132"/>
      <c r="H274" s="132"/>
      <c r="I274" s="132"/>
      <c r="J274" s="132"/>
      <c r="K274" s="132"/>
      <c r="L274" s="132"/>
      <c r="M274" s="132"/>
      <c r="N274" s="132"/>
      <c r="O274" s="132"/>
      <c r="P274" s="132"/>
      <c r="Q274" s="132"/>
      <c r="R274" s="132"/>
      <c r="S274" s="132"/>
      <c r="T274" s="132"/>
      <c r="U274" s="112"/>
      <c r="V274" s="180"/>
      <c r="W274" s="180"/>
      <c r="X274" s="178" t="e">
        <f t="shared" si="98"/>
        <v>#DIV/0!</v>
      </c>
      <c r="Y274" s="38"/>
      <c r="Z274" s="196" t="e">
        <f t="shared" si="102"/>
        <v>#DIV/0!</v>
      </c>
      <c r="AA274" s="47"/>
    </row>
    <row r="275" spans="1:27" s="30" customFormat="1" ht="25.5" hidden="1" customHeight="1" x14ac:dyDescent="0.25">
      <c r="A275" s="41" t="s">
        <v>226</v>
      </c>
      <c r="B275" s="41" t="s">
        <v>145</v>
      </c>
      <c r="C275" s="60" t="s">
        <v>248</v>
      </c>
      <c r="D275" s="41" t="s">
        <v>239</v>
      </c>
      <c r="E275" s="132" t="s">
        <v>72</v>
      </c>
      <c r="F275" s="132"/>
      <c r="G275" s="132"/>
      <c r="H275" s="132"/>
      <c r="I275" s="132"/>
      <c r="J275" s="132"/>
      <c r="K275" s="132"/>
      <c r="L275" s="132"/>
      <c r="M275" s="132"/>
      <c r="N275" s="132"/>
      <c r="O275" s="132"/>
      <c r="P275" s="132"/>
      <c r="Q275" s="132"/>
      <c r="R275" s="132"/>
      <c r="S275" s="132"/>
      <c r="T275" s="132"/>
      <c r="U275" s="112"/>
      <c r="V275" s="180"/>
      <c r="W275" s="180"/>
      <c r="X275" s="178" t="e">
        <f t="shared" si="98"/>
        <v>#DIV/0!</v>
      </c>
      <c r="Y275" s="38"/>
      <c r="Z275" s="196" t="e">
        <f t="shared" si="102"/>
        <v>#DIV/0!</v>
      </c>
      <c r="AA275" s="47"/>
    </row>
    <row r="276" spans="1:27" s="30" customFormat="1" ht="27" customHeight="1" x14ac:dyDescent="0.25">
      <c r="A276" s="41" t="s">
        <v>226</v>
      </c>
      <c r="B276" s="41" t="s">
        <v>145</v>
      </c>
      <c r="C276" s="60" t="s">
        <v>249</v>
      </c>
      <c r="D276" s="41" t="s">
        <v>144</v>
      </c>
      <c r="E276" s="132" t="s">
        <v>80</v>
      </c>
      <c r="F276" s="132"/>
      <c r="G276" s="132"/>
      <c r="H276" s="132"/>
      <c r="I276" s="132"/>
      <c r="J276" s="132"/>
      <c r="K276" s="132"/>
      <c r="L276" s="132"/>
      <c r="M276" s="132"/>
      <c r="N276" s="132"/>
      <c r="O276" s="132"/>
      <c r="P276" s="132"/>
      <c r="Q276" s="132"/>
      <c r="R276" s="132"/>
      <c r="S276" s="132"/>
      <c r="T276" s="132"/>
      <c r="U276" s="111">
        <f>U277</f>
        <v>20040000</v>
      </c>
      <c r="V276" s="179">
        <f t="shared" ref="V276:Y276" si="105">V277</f>
        <v>20040000</v>
      </c>
      <c r="W276" s="179">
        <f t="shared" si="105"/>
        <v>20040000</v>
      </c>
      <c r="X276" s="178">
        <f t="shared" si="98"/>
        <v>100</v>
      </c>
      <c r="Y276" s="45">
        <f t="shared" si="105"/>
        <v>3960000</v>
      </c>
      <c r="Z276" s="196" t="s">
        <v>743</v>
      </c>
      <c r="AA276" s="47"/>
    </row>
    <row r="277" spans="1:27" s="30" customFormat="1" ht="15" customHeight="1" x14ac:dyDescent="0.25">
      <c r="A277" s="41" t="s">
        <v>226</v>
      </c>
      <c r="B277" s="41" t="s">
        <v>145</v>
      </c>
      <c r="C277" s="60" t="s">
        <v>250</v>
      </c>
      <c r="D277" s="41" t="s">
        <v>144</v>
      </c>
      <c r="E277" s="132" t="s">
        <v>55</v>
      </c>
      <c r="F277" s="132"/>
      <c r="G277" s="132"/>
      <c r="H277" s="132"/>
      <c r="I277" s="132"/>
      <c r="J277" s="132"/>
      <c r="K277" s="132"/>
      <c r="L277" s="132"/>
      <c r="M277" s="132"/>
      <c r="N277" s="132"/>
      <c r="O277" s="132"/>
      <c r="P277" s="132"/>
      <c r="Q277" s="132"/>
      <c r="R277" s="132"/>
      <c r="S277" s="132"/>
      <c r="T277" s="132"/>
      <c r="U277" s="111">
        <f>U279+U280</f>
        <v>20040000</v>
      </c>
      <c r="V277" s="179">
        <f t="shared" ref="V277:W277" si="106">V279+V280</f>
        <v>20040000</v>
      </c>
      <c r="W277" s="179">
        <f t="shared" si="106"/>
        <v>20040000</v>
      </c>
      <c r="X277" s="178">
        <f t="shared" si="98"/>
        <v>100</v>
      </c>
      <c r="Y277" s="45">
        <f>Y279+Y278+Y280</f>
        <v>3960000</v>
      </c>
      <c r="Z277" s="196" t="s">
        <v>743</v>
      </c>
      <c r="AA277" s="47"/>
    </row>
    <row r="278" spans="1:27" s="30" customFormat="1" ht="15" hidden="1" customHeight="1" x14ac:dyDescent="0.25">
      <c r="A278" s="41" t="s">
        <v>226</v>
      </c>
      <c r="B278" s="41" t="s">
        <v>145</v>
      </c>
      <c r="C278" s="60" t="s">
        <v>250</v>
      </c>
      <c r="D278" s="41" t="s">
        <v>201</v>
      </c>
      <c r="E278" s="132" t="s">
        <v>46</v>
      </c>
      <c r="F278" s="132"/>
      <c r="G278" s="132"/>
      <c r="H278" s="132"/>
      <c r="I278" s="132"/>
      <c r="J278" s="132"/>
      <c r="K278" s="132"/>
      <c r="L278" s="132"/>
      <c r="M278" s="132"/>
      <c r="N278" s="132"/>
      <c r="O278" s="132"/>
      <c r="P278" s="132"/>
      <c r="Q278" s="132"/>
      <c r="R278" s="132"/>
      <c r="S278" s="132"/>
      <c r="T278" s="132"/>
      <c r="U278" s="111"/>
      <c r="V278" s="179"/>
      <c r="W278" s="179"/>
      <c r="X278" s="178" t="e">
        <f t="shared" si="98"/>
        <v>#DIV/0!</v>
      </c>
      <c r="Y278" s="38"/>
      <c r="Z278" s="196" t="s">
        <v>743</v>
      </c>
      <c r="AA278" s="47"/>
    </row>
    <row r="279" spans="1:27" s="30" customFormat="1" ht="15" hidden="1" customHeight="1" x14ac:dyDescent="0.25">
      <c r="A279" s="41" t="s">
        <v>226</v>
      </c>
      <c r="B279" s="41" t="s">
        <v>145</v>
      </c>
      <c r="C279" s="60" t="s">
        <v>250</v>
      </c>
      <c r="D279" s="41" t="s">
        <v>159</v>
      </c>
      <c r="E279" s="132" t="s">
        <v>13</v>
      </c>
      <c r="F279" s="132"/>
      <c r="G279" s="132"/>
      <c r="H279" s="132"/>
      <c r="I279" s="132"/>
      <c r="J279" s="132"/>
      <c r="K279" s="132"/>
      <c r="L279" s="132"/>
      <c r="M279" s="132"/>
      <c r="N279" s="132"/>
      <c r="O279" s="132"/>
      <c r="P279" s="132"/>
      <c r="Q279" s="132"/>
      <c r="R279" s="132"/>
      <c r="S279" s="132"/>
      <c r="T279" s="132"/>
      <c r="U279" s="112"/>
      <c r="V279" s="180"/>
      <c r="W279" s="180"/>
      <c r="X279" s="178" t="e">
        <f t="shared" si="98"/>
        <v>#DIV/0!</v>
      </c>
      <c r="Y279" s="38"/>
      <c r="Z279" s="196" t="s">
        <v>743</v>
      </c>
      <c r="AA279" s="47"/>
    </row>
    <row r="280" spans="1:27" s="30" customFormat="1" ht="27.75" customHeight="1" x14ac:dyDescent="0.25">
      <c r="A280" s="41" t="s">
        <v>226</v>
      </c>
      <c r="B280" s="41" t="s">
        <v>145</v>
      </c>
      <c r="C280" s="60" t="s">
        <v>250</v>
      </c>
      <c r="D280" s="41" t="s">
        <v>239</v>
      </c>
      <c r="E280" s="132" t="s">
        <v>72</v>
      </c>
      <c r="F280" s="132"/>
      <c r="G280" s="132"/>
      <c r="H280" s="132"/>
      <c r="I280" s="132"/>
      <c r="J280" s="132"/>
      <c r="K280" s="132"/>
      <c r="L280" s="132"/>
      <c r="M280" s="132"/>
      <c r="N280" s="132"/>
      <c r="O280" s="132"/>
      <c r="P280" s="132"/>
      <c r="Q280" s="132"/>
      <c r="R280" s="132"/>
      <c r="S280" s="132"/>
      <c r="T280" s="132"/>
      <c r="U280" s="112">
        <v>20040000</v>
      </c>
      <c r="V280" s="180">
        <v>20040000</v>
      </c>
      <c r="W280" s="180">
        <v>20040000</v>
      </c>
      <c r="X280" s="178">
        <f t="shared" si="98"/>
        <v>100</v>
      </c>
      <c r="Y280" s="38">
        <v>3960000</v>
      </c>
      <c r="Z280" s="196" t="s">
        <v>743</v>
      </c>
      <c r="AA280" s="47"/>
    </row>
    <row r="281" spans="1:27" s="30" customFormat="1" ht="24.75" customHeight="1" x14ac:dyDescent="0.25">
      <c r="A281" s="41" t="s">
        <v>226</v>
      </c>
      <c r="B281" s="41" t="s">
        <v>145</v>
      </c>
      <c r="C281" s="60" t="s">
        <v>251</v>
      </c>
      <c r="D281" s="41" t="s">
        <v>144</v>
      </c>
      <c r="E281" s="132" t="s">
        <v>81</v>
      </c>
      <c r="F281" s="132"/>
      <c r="G281" s="132"/>
      <c r="H281" s="132"/>
      <c r="I281" s="132"/>
      <c r="J281" s="132"/>
      <c r="K281" s="132"/>
      <c r="L281" s="132"/>
      <c r="M281" s="132"/>
      <c r="N281" s="132"/>
      <c r="O281" s="132"/>
      <c r="P281" s="132"/>
      <c r="Q281" s="132"/>
      <c r="R281" s="132"/>
      <c r="S281" s="132"/>
      <c r="T281" s="132"/>
      <c r="U281" s="111">
        <f>U284+U282</f>
        <v>3826472</v>
      </c>
      <c r="V281" s="179">
        <f t="shared" ref="V281:W281" si="107">V284+V282</f>
        <v>3826472</v>
      </c>
      <c r="W281" s="179">
        <f t="shared" si="107"/>
        <v>3826400</v>
      </c>
      <c r="X281" s="178">
        <f t="shared" si="98"/>
        <v>99.998118371178464</v>
      </c>
      <c r="Y281" s="45">
        <f>Y284</f>
        <v>0</v>
      </c>
      <c r="Z281" s="196"/>
      <c r="AA281" s="47"/>
    </row>
    <row r="282" spans="1:27" s="30" customFormat="1" ht="25.5" hidden="1" customHeight="1" x14ac:dyDescent="0.25">
      <c r="A282" s="41" t="s">
        <v>226</v>
      </c>
      <c r="B282" s="41" t="s">
        <v>145</v>
      </c>
      <c r="C282" s="60" t="s">
        <v>419</v>
      </c>
      <c r="D282" s="41" t="s">
        <v>144</v>
      </c>
      <c r="E282" s="132" t="s">
        <v>57</v>
      </c>
      <c r="F282" s="132"/>
      <c r="G282" s="132"/>
      <c r="H282" s="132"/>
      <c r="I282" s="132"/>
      <c r="J282" s="132"/>
      <c r="K282" s="132"/>
      <c r="L282" s="132"/>
      <c r="M282" s="132"/>
      <c r="N282" s="132"/>
      <c r="O282" s="132"/>
      <c r="P282" s="132"/>
      <c r="Q282" s="132"/>
      <c r="R282" s="132"/>
      <c r="S282" s="132"/>
      <c r="T282" s="132"/>
      <c r="U282" s="111">
        <f>U283</f>
        <v>0</v>
      </c>
      <c r="V282" s="179">
        <f t="shared" ref="V282:W282" si="108">V283</f>
        <v>0</v>
      </c>
      <c r="W282" s="179">
        <f t="shared" si="108"/>
        <v>0</v>
      </c>
      <c r="X282" s="178" t="e">
        <f t="shared" si="98"/>
        <v>#DIV/0!</v>
      </c>
      <c r="Y282" s="45"/>
      <c r="Z282" s="196"/>
      <c r="AA282" s="47"/>
    </row>
    <row r="283" spans="1:27" s="30" customFormat="1" ht="15" hidden="1" customHeight="1" x14ac:dyDescent="0.25">
      <c r="A283" s="41" t="s">
        <v>226</v>
      </c>
      <c r="B283" s="41" t="s">
        <v>145</v>
      </c>
      <c r="C283" s="60" t="s">
        <v>419</v>
      </c>
      <c r="D283" s="41" t="s">
        <v>159</v>
      </c>
      <c r="E283" s="132" t="s">
        <v>13</v>
      </c>
      <c r="F283" s="132"/>
      <c r="G283" s="132"/>
      <c r="H283" s="132"/>
      <c r="I283" s="132"/>
      <c r="J283" s="132"/>
      <c r="K283" s="132"/>
      <c r="L283" s="132"/>
      <c r="M283" s="132"/>
      <c r="N283" s="132"/>
      <c r="O283" s="132"/>
      <c r="P283" s="132"/>
      <c r="Q283" s="132"/>
      <c r="R283" s="132"/>
      <c r="S283" s="132"/>
      <c r="T283" s="132"/>
      <c r="U283" s="112">
        <v>0</v>
      </c>
      <c r="V283" s="180"/>
      <c r="W283" s="180"/>
      <c r="X283" s="178" t="e">
        <f t="shared" si="98"/>
        <v>#DIV/0!</v>
      </c>
      <c r="Y283" s="45"/>
      <c r="Z283" s="196"/>
      <c r="AA283" s="47"/>
    </row>
    <row r="284" spans="1:27" s="30" customFormat="1" ht="15" customHeight="1" x14ac:dyDescent="0.25">
      <c r="A284" s="41" t="s">
        <v>226</v>
      </c>
      <c r="B284" s="41" t="s">
        <v>145</v>
      </c>
      <c r="C284" s="60" t="s">
        <v>252</v>
      </c>
      <c r="D284" s="41" t="s">
        <v>144</v>
      </c>
      <c r="E284" s="132" t="s">
        <v>82</v>
      </c>
      <c r="F284" s="132"/>
      <c r="G284" s="132"/>
      <c r="H284" s="132"/>
      <c r="I284" s="132"/>
      <c r="J284" s="132"/>
      <c r="K284" s="132"/>
      <c r="L284" s="132"/>
      <c r="M284" s="132"/>
      <c r="N284" s="132"/>
      <c r="O284" s="132"/>
      <c r="P284" s="132"/>
      <c r="Q284" s="132"/>
      <c r="R284" s="132"/>
      <c r="S284" s="132"/>
      <c r="T284" s="132"/>
      <c r="U284" s="111">
        <f>U285+U286</f>
        <v>3826472</v>
      </c>
      <c r="V284" s="179">
        <f t="shared" ref="V284:W284" si="109">V285+V286</f>
        <v>3826472</v>
      </c>
      <c r="W284" s="179">
        <f t="shared" si="109"/>
        <v>3826400</v>
      </c>
      <c r="X284" s="178">
        <f t="shared" si="98"/>
        <v>99.998118371178464</v>
      </c>
      <c r="Y284" s="45">
        <f>Y285+Y286</f>
        <v>0</v>
      </c>
      <c r="Z284" s="196"/>
      <c r="AA284" s="47"/>
    </row>
    <row r="285" spans="1:27" s="30" customFormat="1" ht="15" customHeight="1" x14ac:dyDescent="0.25">
      <c r="A285" s="41" t="s">
        <v>226</v>
      </c>
      <c r="B285" s="41" t="s">
        <v>145</v>
      </c>
      <c r="C285" s="60" t="s">
        <v>252</v>
      </c>
      <c r="D285" s="41" t="s">
        <v>159</v>
      </c>
      <c r="E285" s="132" t="s">
        <v>681</v>
      </c>
      <c r="F285" s="132"/>
      <c r="G285" s="132"/>
      <c r="H285" s="132"/>
      <c r="I285" s="132"/>
      <c r="J285" s="132"/>
      <c r="K285" s="132"/>
      <c r="L285" s="132"/>
      <c r="M285" s="132"/>
      <c r="N285" s="132"/>
      <c r="O285" s="132"/>
      <c r="P285" s="132"/>
      <c r="Q285" s="132"/>
      <c r="R285" s="132"/>
      <c r="S285" s="132"/>
      <c r="T285" s="132"/>
      <c r="U285" s="112">
        <v>3826472</v>
      </c>
      <c r="V285" s="180">
        <v>3826472</v>
      </c>
      <c r="W285" s="180">
        <v>3826400</v>
      </c>
      <c r="X285" s="178">
        <f t="shared" si="98"/>
        <v>99.998118371178464</v>
      </c>
      <c r="Y285" s="38"/>
      <c r="Z285" s="196"/>
      <c r="AA285" s="47"/>
    </row>
    <row r="286" spans="1:27" s="30" customFormat="1" ht="39.75" customHeight="1" x14ac:dyDescent="0.25">
      <c r="A286" s="41" t="s">
        <v>226</v>
      </c>
      <c r="B286" s="41" t="s">
        <v>145</v>
      </c>
      <c r="C286" s="60" t="s">
        <v>252</v>
      </c>
      <c r="D286" s="41" t="s">
        <v>565</v>
      </c>
      <c r="E286" s="132" t="s">
        <v>566</v>
      </c>
      <c r="F286" s="132"/>
      <c r="G286" s="132"/>
      <c r="H286" s="132"/>
      <c r="I286" s="132"/>
      <c r="J286" s="132"/>
      <c r="K286" s="132"/>
      <c r="L286" s="132"/>
      <c r="M286" s="132"/>
      <c r="N286" s="132"/>
      <c r="O286" s="132"/>
      <c r="P286" s="132"/>
      <c r="Q286" s="132"/>
      <c r="R286" s="132"/>
      <c r="S286" s="132"/>
      <c r="T286" s="132"/>
      <c r="U286" s="112"/>
      <c r="V286" s="180"/>
      <c r="W286" s="180"/>
      <c r="X286" s="178"/>
      <c r="Y286" s="38"/>
      <c r="Z286" s="196"/>
      <c r="AA286" s="47"/>
    </row>
    <row r="287" spans="1:27" s="30" customFormat="1" ht="15.75" customHeight="1" x14ac:dyDescent="0.25">
      <c r="A287" s="41" t="s">
        <v>226</v>
      </c>
      <c r="B287" s="41" t="s">
        <v>145</v>
      </c>
      <c r="C287" s="60" t="s">
        <v>161</v>
      </c>
      <c r="D287" s="41" t="s">
        <v>144</v>
      </c>
      <c r="E287" s="131" t="s">
        <v>15</v>
      </c>
      <c r="F287" s="131"/>
      <c r="G287" s="131"/>
      <c r="H287" s="131"/>
      <c r="I287" s="131"/>
      <c r="J287" s="131"/>
      <c r="K287" s="131"/>
      <c r="L287" s="131"/>
      <c r="M287" s="131"/>
      <c r="N287" s="131"/>
      <c r="O287" s="131"/>
      <c r="P287" s="131"/>
      <c r="Q287" s="131"/>
      <c r="R287" s="131"/>
      <c r="S287" s="131"/>
      <c r="T287" s="131"/>
      <c r="U287" s="116">
        <f>U289</f>
        <v>0</v>
      </c>
      <c r="V287" s="182">
        <f>V289</f>
        <v>0</v>
      </c>
      <c r="W287" s="182">
        <f>W289</f>
        <v>0</v>
      </c>
      <c r="X287" s="178"/>
      <c r="Y287" s="43">
        <f>Y288</f>
        <v>5562865.7599999998</v>
      </c>
      <c r="Z287" s="196">
        <f t="shared" si="102"/>
        <v>0</v>
      </c>
      <c r="AA287" s="47"/>
    </row>
    <row r="288" spans="1:27" s="30" customFormat="1" ht="15" customHeight="1" x14ac:dyDescent="0.25">
      <c r="A288" s="41" t="s">
        <v>226</v>
      </c>
      <c r="B288" s="41" t="s">
        <v>145</v>
      </c>
      <c r="C288" s="60" t="s">
        <v>176</v>
      </c>
      <c r="D288" s="41" t="s">
        <v>144</v>
      </c>
      <c r="E288" s="155" t="s">
        <v>25</v>
      </c>
      <c r="F288" s="155"/>
      <c r="G288" s="155"/>
      <c r="H288" s="155"/>
      <c r="I288" s="155"/>
      <c r="J288" s="155"/>
      <c r="K288" s="155"/>
      <c r="L288" s="155"/>
      <c r="M288" s="155"/>
      <c r="N288" s="155"/>
      <c r="O288" s="155"/>
      <c r="P288" s="155"/>
      <c r="Q288" s="155"/>
      <c r="R288" s="155"/>
      <c r="S288" s="155"/>
      <c r="T288" s="155"/>
      <c r="U288" s="113">
        <f>U289</f>
        <v>0</v>
      </c>
      <c r="V288" s="181">
        <f t="shared" ref="V288:W288" si="110">V289</f>
        <v>0</v>
      </c>
      <c r="W288" s="181">
        <f t="shared" si="110"/>
        <v>0</v>
      </c>
      <c r="X288" s="178"/>
      <c r="Y288" s="43">
        <f>Y289</f>
        <v>5562865.7599999998</v>
      </c>
      <c r="Z288" s="196">
        <f t="shared" si="102"/>
        <v>0</v>
      </c>
      <c r="AA288" s="47"/>
    </row>
    <row r="289" spans="1:27" s="30" customFormat="1" ht="26.25" customHeight="1" x14ac:dyDescent="0.25">
      <c r="A289" s="41" t="s">
        <v>226</v>
      </c>
      <c r="B289" s="41" t="s">
        <v>145</v>
      </c>
      <c r="C289" s="60" t="s">
        <v>585</v>
      </c>
      <c r="D289" s="41" t="s">
        <v>144</v>
      </c>
      <c r="E289" s="132" t="s">
        <v>586</v>
      </c>
      <c r="F289" s="132"/>
      <c r="G289" s="132"/>
      <c r="H289" s="132"/>
      <c r="I289" s="132"/>
      <c r="J289" s="132"/>
      <c r="K289" s="132"/>
      <c r="L289" s="132"/>
      <c r="M289" s="132"/>
      <c r="N289" s="132"/>
      <c r="O289" s="132"/>
      <c r="P289" s="132"/>
      <c r="Q289" s="132"/>
      <c r="R289" s="132"/>
      <c r="S289" s="132"/>
      <c r="T289" s="132"/>
      <c r="U289" s="109">
        <f>U290</f>
        <v>0</v>
      </c>
      <c r="V289" s="179">
        <f t="shared" ref="V289:W289" si="111">V290</f>
        <v>0</v>
      </c>
      <c r="W289" s="179">
        <f t="shared" si="111"/>
        <v>0</v>
      </c>
      <c r="X289" s="178"/>
      <c r="Y289" s="45">
        <f>Y290</f>
        <v>5562865.7599999998</v>
      </c>
      <c r="Z289" s="196">
        <f t="shared" si="102"/>
        <v>0</v>
      </c>
      <c r="AA289" s="47"/>
    </row>
    <row r="290" spans="1:27" s="30" customFormat="1" ht="42.75" customHeight="1" x14ac:dyDescent="0.25">
      <c r="A290" s="41" t="s">
        <v>226</v>
      </c>
      <c r="B290" s="41" t="s">
        <v>145</v>
      </c>
      <c r="C290" s="60" t="s">
        <v>585</v>
      </c>
      <c r="D290" s="41" t="s">
        <v>565</v>
      </c>
      <c r="E290" s="132" t="s">
        <v>566</v>
      </c>
      <c r="F290" s="132"/>
      <c r="G290" s="132"/>
      <c r="H290" s="132"/>
      <c r="I290" s="132"/>
      <c r="J290" s="132"/>
      <c r="K290" s="132"/>
      <c r="L290" s="132"/>
      <c r="M290" s="132"/>
      <c r="N290" s="132"/>
      <c r="O290" s="132"/>
      <c r="P290" s="132"/>
      <c r="Q290" s="132"/>
      <c r="R290" s="132"/>
      <c r="S290" s="132"/>
      <c r="T290" s="132"/>
      <c r="U290" s="110"/>
      <c r="V290" s="180"/>
      <c r="W290" s="180"/>
      <c r="X290" s="178"/>
      <c r="Y290" s="38">
        <v>5562865.7599999998</v>
      </c>
      <c r="Z290" s="196">
        <f t="shared" si="102"/>
        <v>0</v>
      </c>
      <c r="AA290" s="47"/>
    </row>
    <row r="291" spans="1:27" s="30" customFormat="1" ht="15" customHeight="1" x14ac:dyDescent="0.25">
      <c r="A291" s="41" t="s">
        <v>226</v>
      </c>
      <c r="B291" s="41" t="s">
        <v>150</v>
      </c>
      <c r="C291" s="60" t="s">
        <v>143</v>
      </c>
      <c r="D291" s="41" t="s">
        <v>144</v>
      </c>
      <c r="E291" s="132" t="s">
        <v>83</v>
      </c>
      <c r="F291" s="132"/>
      <c r="G291" s="132"/>
      <c r="H291" s="132"/>
      <c r="I291" s="132"/>
      <c r="J291" s="132"/>
      <c r="K291" s="132"/>
      <c r="L291" s="132"/>
      <c r="M291" s="132"/>
      <c r="N291" s="132"/>
      <c r="O291" s="132"/>
      <c r="P291" s="132"/>
      <c r="Q291" s="132"/>
      <c r="R291" s="132"/>
      <c r="S291" s="132"/>
      <c r="T291" s="132"/>
      <c r="U291" s="111">
        <f>U292+U334+U368</f>
        <v>55461448</v>
      </c>
      <c r="V291" s="179">
        <f t="shared" ref="V291:W291" si="112">V292+V334+V368</f>
        <v>55243157</v>
      </c>
      <c r="W291" s="179">
        <f t="shared" si="112"/>
        <v>51981748.159999996</v>
      </c>
      <c r="X291" s="178">
        <f t="shared" si="98"/>
        <v>94.096266366529335</v>
      </c>
      <c r="Y291" s="45">
        <f>Y292+Y334+Y368</f>
        <v>68194664.659999996</v>
      </c>
      <c r="Z291" s="196">
        <f t="shared" si="102"/>
        <v>76.225535266089821</v>
      </c>
      <c r="AA291" s="47"/>
    </row>
    <row r="292" spans="1:27" s="30" customFormat="1" ht="27" customHeight="1" x14ac:dyDescent="0.25">
      <c r="A292" s="41" t="s">
        <v>226</v>
      </c>
      <c r="B292" s="41" t="s">
        <v>150</v>
      </c>
      <c r="C292" s="60" t="s">
        <v>197</v>
      </c>
      <c r="D292" s="41" t="s">
        <v>144</v>
      </c>
      <c r="E292" s="131" t="s">
        <v>694</v>
      </c>
      <c r="F292" s="131"/>
      <c r="G292" s="131"/>
      <c r="H292" s="131"/>
      <c r="I292" s="131"/>
      <c r="J292" s="131"/>
      <c r="K292" s="131"/>
      <c r="L292" s="131"/>
      <c r="M292" s="131"/>
      <c r="N292" s="131"/>
      <c r="O292" s="131"/>
      <c r="P292" s="131"/>
      <c r="Q292" s="131"/>
      <c r="R292" s="131"/>
      <c r="S292" s="131"/>
      <c r="T292" s="131"/>
      <c r="U292" s="111">
        <f>U293+U304+U310</f>
        <v>53461448</v>
      </c>
      <c r="V292" s="179">
        <f>V293+V304+V310</f>
        <v>53243157</v>
      </c>
      <c r="W292" s="179">
        <f>W293+W304+W310</f>
        <v>49981748.159999996</v>
      </c>
      <c r="X292" s="178">
        <f t="shared" si="98"/>
        <v>93.874501393672048</v>
      </c>
      <c r="Y292" s="45">
        <f>Y293+Y304+Y310</f>
        <v>54874614.959999993</v>
      </c>
      <c r="Z292" s="196">
        <f t="shared" si="102"/>
        <v>91.083551468075768</v>
      </c>
      <c r="AA292" s="47"/>
    </row>
    <row r="293" spans="1:27" s="30" customFormat="1" ht="15.75" customHeight="1" x14ac:dyDescent="0.25">
      <c r="A293" s="41" t="s">
        <v>226</v>
      </c>
      <c r="B293" s="41" t="s">
        <v>150</v>
      </c>
      <c r="C293" s="60" t="s">
        <v>253</v>
      </c>
      <c r="D293" s="41" t="s">
        <v>144</v>
      </c>
      <c r="E293" s="155" t="s">
        <v>453</v>
      </c>
      <c r="F293" s="155"/>
      <c r="G293" s="155"/>
      <c r="H293" s="155"/>
      <c r="I293" s="155"/>
      <c r="J293" s="155"/>
      <c r="K293" s="155"/>
      <c r="L293" s="155"/>
      <c r="M293" s="155"/>
      <c r="N293" s="155"/>
      <c r="O293" s="155"/>
      <c r="P293" s="155"/>
      <c r="Q293" s="155"/>
      <c r="R293" s="155"/>
      <c r="S293" s="155"/>
      <c r="T293" s="155"/>
      <c r="U293" s="113">
        <f>U294+U297+U300</f>
        <v>15053273</v>
      </c>
      <c r="V293" s="181">
        <f t="shared" ref="V293:W293" si="113">V294+V297+V300</f>
        <v>14698436</v>
      </c>
      <c r="W293" s="181">
        <f t="shared" si="113"/>
        <v>11765369.529999999</v>
      </c>
      <c r="X293" s="178">
        <f t="shared" si="98"/>
        <v>80.045043772004036</v>
      </c>
      <c r="Y293" s="43">
        <f>Y300+Y297+Y294</f>
        <v>13213647.129999999</v>
      </c>
      <c r="Z293" s="196">
        <f t="shared" si="102"/>
        <v>89.039531737518104</v>
      </c>
      <c r="AA293" s="47"/>
    </row>
    <row r="294" spans="1:27" s="30" customFormat="1" ht="13.5" customHeight="1" x14ac:dyDescent="0.25">
      <c r="A294" s="41" t="s">
        <v>226</v>
      </c>
      <c r="B294" s="41" t="s">
        <v>150</v>
      </c>
      <c r="C294" s="60" t="s">
        <v>539</v>
      </c>
      <c r="D294" s="41" t="s">
        <v>144</v>
      </c>
      <c r="E294" s="132" t="s">
        <v>122</v>
      </c>
      <c r="F294" s="132"/>
      <c r="G294" s="132"/>
      <c r="H294" s="132"/>
      <c r="I294" s="132"/>
      <c r="J294" s="132"/>
      <c r="K294" s="132"/>
      <c r="L294" s="132"/>
      <c r="M294" s="132"/>
      <c r="N294" s="132"/>
      <c r="O294" s="132"/>
      <c r="P294" s="132"/>
      <c r="Q294" s="132"/>
      <c r="R294" s="132"/>
      <c r="S294" s="132"/>
      <c r="T294" s="132"/>
      <c r="U294" s="111">
        <f>U295+U296</f>
        <v>599000</v>
      </c>
      <c r="V294" s="179">
        <f t="shared" ref="V294:W294" si="114">V295+V296</f>
        <v>599000</v>
      </c>
      <c r="W294" s="179">
        <f t="shared" si="114"/>
        <v>599000</v>
      </c>
      <c r="X294" s="178">
        <f t="shared" si="98"/>
        <v>100</v>
      </c>
      <c r="Y294" s="45">
        <f>Y295+Y296</f>
        <v>2009495.8599999999</v>
      </c>
      <c r="Z294" s="196">
        <f t="shared" si="102"/>
        <v>29.808471464081542</v>
      </c>
      <c r="AA294" s="47"/>
    </row>
    <row r="295" spans="1:27" s="30" customFormat="1" ht="27" customHeight="1" x14ac:dyDescent="0.25">
      <c r="A295" s="41" t="s">
        <v>226</v>
      </c>
      <c r="B295" s="41" t="s">
        <v>150</v>
      </c>
      <c r="C295" s="60" t="s">
        <v>539</v>
      </c>
      <c r="D295" s="41" t="s">
        <v>201</v>
      </c>
      <c r="E295" s="132" t="s">
        <v>46</v>
      </c>
      <c r="F295" s="132"/>
      <c r="G295" s="132"/>
      <c r="H295" s="132"/>
      <c r="I295" s="132"/>
      <c r="J295" s="132"/>
      <c r="K295" s="132"/>
      <c r="L295" s="132"/>
      <c r="M295" s="132"/>
      <c r="N295" s="132"/>
      <c r="O295" s="132"/>
      <c r="P295" s="132"/>
      <c r="Q295" s="132"/>
      <c r="R295" s="132"/>
      <c r="S295" s="132"/>
      <c r="T295" s="132"/>
      <c r="U295" s="112"/>
      <c r="V295" s="180"/>
      <c r="W295" s="180"/>
      <c r="X295" s="178"/>
      <c r="Y295" s="38">
        <v>1080726</v>
      </c>
      <c r="Z295" s="196">
        <f t="shared" si="102"/>
        <v>0</v>
      </c>
      <c r="AA295" s="47"/>
    </row>
    <row r="296" spans="1:27" s="30" customFormat="1" ht="27" customHeight="1" x14ac:dyDescent="0.25">
      <c r="A296" s="41" t="s">
        <v>226</v>
      </c>
      <c r="B296" s="41" t="s">
        <v>150</v>
      </c>
      <c r="C296" s="60" t="s">
        <v>539</v>
      </c>
      <c r="D296" s="41" t="s">
        <v>239</v>
      </c>
      <c r="E296" s="132" t="s">
        <v>72</v>
      </c>
      <c r="F296" s="132"/>
      <c r="G296" s="132"/>
      <c r="H296" s="132"/>
      <c r="I296" s="132"/>
      <c r="J296" s="132"/>
      <c r="K296" s="132"/>
      <c r="L296" s="132"/>
      <c r="M296" s="132"/>
      <c r="N296" s="132"/>
      <c r="O296" s="132"/>
      <c r="P296" s="132"/>
      <c r="Q296" s="132"/>
      <c r="R296" s="132"/>
      <c r="S296" s="132"/>
      <c r="T296" s="132"/>
      <c r="U296" s="112">
        <v>599000</v>
      </c>
      <c r="V296" s="180">
        <v>599000</v>
      </c>
      <c r="W296" s="180">
        <v>599000</v>
      </c>
      <c r="X296" s="178">
        <f t="shared" si="98"/>
        <v>100</v>
      </c>
      <c r="Y296" s="38">
        <v>928769.86</v>
      </c>
      <c r="Z296" s="196">
        <f t="shared" si="102"/>
        <v>64.493910256734637</v>
      </c>
      <c r="AA296" s="47"/>
    </row>
    <row r="297" spans="1:27" s="30" customFormat="1" ht="16.5" customHeight="1" x14ac:dyDescent="0.25">
      <c r="A297" s="41" t="s">
        <v>226</v>
      </c>
      <c r="B297" s="41" t="s">
        <v>150</v>
      </c>
      <c r="C297" s="60" t="s">
        <v>452</v>
      </c>
      <c r="D297" s="41" t="s">
        <v>144</v>
      </c>
      <c r="E297" s="132" t="s">
        <v>76</v>
      </c>
      <c r="F297" s="132"/>
      <c r="G297" s="132"/>
      <c r="H297" s="132"/>
      <c r="I297" s="132"/>
      <c r="J297" s="132"/>
      <c r="K297" s="132"/>
      <c r="L297" s="132"/>
      <c r="M297" s="132"/>
      <c r="N297" s="132"/>
      <c r="O297" s="132"/>
      <c r="P297" s="132"/>
      <c r="Q297" s="132"/>
      <c r="R297" s="132"/>
      <c r="S297" s="132"/>
      <c r="T297" s="132"/>
      <c r="U297" s="111">
        <f>U299</f>
        <v>0</v>
      </c>
      <c r="V297" s="179">
        <f>V299</f>
        <v>0</v>
      </c>
      <c r="W297" s="179">
        <f>W299</f>
        <v>0</v>
      </c>
      <c r="X297" s="178"/>
      <c r="Y297" s="45">
        <f>Y298+Y299</f>
        <v>9850</v>
      </c>
      <c r="Z297" s="196">
        <f t="shared" si="102"/>
        <v>0</v>
      </c>
      <c r="AA297" s="47"/>
    </row>
    <row r="298" spans="1:27" s="30" customFormat="1" ht="0.75" customHeight="1" x14ac:dyDescent="0.25">
      <c r="A298" s="41" t="s">
        <v>226</v>
      </c>
      <c r="B298" s="41" t="s">
        <v>150</v>
      </c>
      <c r="C298" s="60" t="s">
        <v>452</v>
      </c>
      <c r="D298" s="41" t="s">
        <v>201</v>
      </c>
      <c r="E298" s="132" t="s">
        <v>454</v>
      </c>
      <c r="F298" s="132"/>
      <c r="G298" s="132"/>
      <c r="H298" s="132"/>
      <c r="I298" s="132"/>
      <c r="J298" s="132"/>
      <c r="K298" s="132"/>
      <c r="L298" s="132"/>
      <c r="M298" s="132"/>
      <c r="N298" s="132"/>
      <c r="O298" s="132"/>
      <c r="P298" s="132"/>
      <c r="Q298" s="132"/>
      <c r="R298" s="132"/>
      <c r="S298" s="132"/>
      <c r="T298" s="132"/>
      <c r="U298" s="112"/>
      <c r="V298" s="180">
        <v>0</v>
      </c>
      <c r="W298" s="180">
        <v>0</v>
      </c>
      <c r="X298" s="178"/>
      <c r="Y298" s="38"/>
      <c r="Z298" s="196" t="e">
        <f t="shared" si="102"/>
        <v>#DIV/0!</v>
      </c>
      <c r="AA298" s="47"/>
    </row>
    <row r="299" spans="1:27" s="30" customFormat="1" ht="17.25" customHeight="1" x14ac:dyDescent="0.25">
      <c r="A299" s="41" t="s">
        <v>226</v>
      </c>
      <c r="B299" s="41" t="s">
        <v>150</v>
      </c>
      <c r="C299" s="60" t="s">
        <v>452</v>
      </c>
      <c r="D299" s="41" t="s">
        <v>159</v>
      </c>
      <c r="E299" s="132" t="s">
        <v>681</v>
      </c>
      <c r="F299" s="132"/>
      <c r="G299" s="132"/>
      <c r="H299" s="132"/>
      <c r="I299" s="132"/>
      <c r="J299" s="132"/>
      <c r="K299" s="132"/>
      <c r="L299" s="132"/>
      <c r="M299" s="132"/>
      <c r="N299" s="132"/>
      <c r="O299" s="132"/>
      <c r="P299" s="132"/>
      <c r="Q299" s="132"/>
      <c r="R299" s="132"/>
      <c r="S299" s="132"/>
      <c r="T299" s="132"/>
      <c r="U299" s="112"/>
      <c r="V299" s="180"/>
      <c r="W299" s="180"/>
      <c r="X299" s="178"/>
      <c r="Y299" s="38">
        <v>9850</v>
      </c>
      <c r="Z299" s="196">
        <f t="shared" si="102"/>
        <v>0</v>
      </c>
      <c r="AA299" s="47"/>
    </row>
    <row r="300" spans="1:27" s="30" customFormat="1" ht="27" customHeight="1" x14ac:dyDescent="0.25">
      <c r="A300" s="41" t="s">
        <v>226</v>
      </c>
      <c r="B300" s="41" t="s">
        <v>150</v>
      </c>
      <c r="C300" s="60" t="s">
        <v>254</v>
      </c>
      <c r="D300" s="41" t="s">
        <v>144</v>
      </c>
      <c r="E300" s="132" t="s">
        <v>84</v>
      </c>
      <c r="F300" s="132"/>
      <c r="G300" s="132"/>
      <c r="H300" s="132"/>
      <c r="I300" s="132"/>
      <c r="J300" s="132"/>
      <c r="K300" s="132"/>
      <c r="L300" s="132"/>
      <c r="M300" s="132"/>
      <c r="N300" s="132"/>
      <c r="O300" s="132"/>
      <c r="P300" s="132"/>
      <c r="Q300" s="132"/>
      <c r="R300" s="132"/>
      <c r="S300" s="132"/>
      <c r="T300" s="132"/>
      <c r="U300" s="111">
        <f>U301</f>
        <v>14454273</v>
      </c>
      <c r="V300" s="179">
        <f t="shared" ref="V300:Y300" si="115">V301</f>
        <v>14099436</v>
      </c>
      <c r="W300" s="179">
        <f t="shared" si="115"/>
        <v>11166369.529999999</v>
      </c>
      <c r="X300" s="178">
        <f t="shared" si="98"/>
        <v>79.197278032965286</v>
      </c>
      <c r="Y300" s="45">
        <f t="shared" si="115"/>
        <v>11194301.27</v>
      </c>
      <c r="Z300" s="196">
        <f t="shared" si="102"/>
        <v>99.750482505997439</v>
      </c>
      <c r="AA300" s="47"/>
    </row>
    <row r="301" spans="1:27" s="30" customFormat="1" ht="15" customHeight="1" x14ac:dyDescent="0.25">
      <c r="A301" s="41" t="s">
        <v>226</v>
      </c>
      <c r="B301" s="41" t="s">
        <v>150</v>
      </c>
      <c r="C301" s="60" t="s">
        <v>255</v>
      </c>
      <c r="D301" s="41" t="s">
        <v>144</v>
      </c>
      <c r="E301" s="132" t="s">
        <v>85</v>
      </c>
      <c r="F301" s="132"/>
      <c r="G301" s="132"/>
      <c r="H301" s="132"/>
      <c r="I301" s="132"/>
      <c r="J301" s="132"/>
      <c r="K301" s="132"/>
      <c r="L301" s="132"/>
      <c r="M301" s="132"/>
      <c r="N301" s="132"/>
      <c r="O301" s="132"/>
      <c r="P301" s="132"/>
      <c r="Q301" s="132"/>
      <c r="R301" s="132"/>
      <c r="S301" s="132"/>
      <c r="T301" s="132"/>
      <c r="U301" s="111">
        <f>U302+U303</f>
        <v>14454273</v>
      </c>
      <c r="V301" s="179">
        <f t="shared" ref="V301:W301" si="116">V302+V303</f>
        <v>14099436</v>
      </c>
      <c r="W301" s="179">
        <f t="shared" si="116"/>
        <v>11166369.529999999</v>
      </c>
      <c r="X301" s="178">
        <f t="shared" si="98"/>
        <v>79.197278032965286</v>
      </c>
      <c r="Y301" s="45">
        <f>Y302+Y303</f>
        <v>11194301.27</v>
      </c>
      <c r="Z301" s="196">
        <f t="shared" si="102"/>
        <v>99.750482505997439</v>
      </c>
      <c r="AA301" s="47"/>
    </row>
    <row r="302" spans="1:27" s="30" customFormat="1" ht="15" customHeight="1" x14ac:dyDescent="0.25">
      <c r="A302" s="41" t="s">
        <v>226</v>
      </c>
      <c r="B302" s="41" t="s">
        <v>150</v>
      </c>
      <c r="C302" s="60" t="s">
        <v>255</v>
      </c>
      <c r="D302" s="41" t="s">
        <v>159</v>
      </c>
      <c r="E302" s="132" t="s">
        <v>681</v>
      </c>
      <c r="F302" s="132"/>
      <c r="G302" s="132"/>
      <c r="H302" s="132"/>
      <c r="I302" s="132"/>
      <c r="J302" s="132"/>
      <c r="K302" s="132"/>
      <c r="L302" s="132"/>
      <c r="M302" s="132"/>
      <c r="N302" s="132"/>
      <c r="O302" s="132"/>
      <c r="P302" s="132"/>
      <c r="Q302" s="132"/>
      <c r="R302" s="132"/>
      <c r="S302" s="132"/>
      <c r="T302" s="132"/>
      <c r="U302" s="112">
        <v>3212831</v>
      </c>
      <c r="V302" s="180">
        <v>3552831</v>
      </c>
      <c r="W302" s="180">
        <v>3458941.52</v>
      </c>
      <c r="X302" s="178">
        <f t="shared" si="98"/>
        <v>97.357333349095413</v>
      </c>
      <c r="Y302" s="38">
        <v>2962087.68</v>
      </c>
      <c r="Z302" s="196">
        <f t="shared" si="102"/>
        <v>116.77377220649998</v>
      </c>
      <c r="AA302" s="47"/>
    </row>
    <row r="303" spans="1:27" s="30" customFormat="1" ht="15" customHeight="1" x14ac:dyDescent="0.25">
      <c r="A303" s="41" t="s">
        <v>226</v>
      </c>
      <c r="B303" s="41" t="s">
        <v>150</v>
      </c>
      <c r="C303" s="60" t="s">
        <v>255</v>
      </c>
      <c r="D303" s="41" t="s">
        <v>604</v>
      </c>
      <c r="E303" s="132" t="s">
        <v>605</v>
      </c>
      <c r="F303" s="132"/>
      <c r="G303" s="132"/>
      <c r="H303" s="132"/>
      <c r="I303" s="132"/>
      <c r="J303" s="132"/>
      <c r="K303" s="132"/>
      <c r="L303" s="132"/>
      <c r="M303" s="132"/>
      <c r="N303" s="132"/>
      <c r="O303" s="132"/>
      <c r="P303" s="132"/>
      <c r="Q303" s="132"/>
      <c r="R303" s="132"/>
      <c r="S303" s="132"/>
      <c r="T303" s="132"/>
      <c r="U303" s="112">
        <v>11241442</v>
      </c>
      <c r="V303" s="180">
        <v>10546605</v>
      </c>
      <c r="W303" s="180">
        <v>7707428.0099999998</v>
      </c>
      <c r="X303" s="178">
        <f t="shared" si="98"/>
        <v>73.079706787160418</v>
      </c>
      <c r="Y303" s="38">
        <v>8232213.5899999999</v>
      </c>
      <c r="Z303" s="196">
        <f t="shared" si="102"/>
        <v>93.625219094928752</v>
      </c>
      <c r="AA303" s="47"/>
    </row>
    <row r="304" spans="1:27" s="30" customFormat="1" ht="15" customHeight="1" x14ac:dyDescent="0.25">
      <c r="A304" s="41" t="s">
        <v>226</v>
      </c>
      <c r="B304" s="41" t="s">
        <v>150</v>
      </c>
      <c r="C304" s="60" t="s">
        <v>256</v>
      </c>
      <c r="D304" s="41" t="s">
        <v>144</v>
      </c>
      <c r="E304" s="155" t="s">
        <v>455</v>
      </c>
      <c r="F304" s="155"/>
      <c r="G304" s="155"/>
      <c r="H304" s="155"/>
      <c r="I304" s="155"/>
      <c r="J304" s="155"/>
      <c r="K304" s="155"/>
      <c r="L304" s="155"/>
      <c r="M304" s="155"/>
      <c r="N304" s="155"/>
      <c r="O304" s="155"/>
      <c r="P304" s="155"/>
      <c r="Q304" s="155"/>
      <c r="R304" s="155"/>
      <c r="S304" s="155"/>
      <c r="T304" s="155"/>
      <c r="U304" s="113">
        <f>U305</f>
        <v>12756741</v>
      </c>
      <c r="V304" s="181">
        <f>V305</f>
        <v>12806628</v>
      </c>
      <c r="W304" s="181">
        <f>W305</f>
        <v>12806628</v>
      </c>
      <c r="X304" s="178">
        <f t="shared" si="98"/>
        <v>100</v>
      </c>
      <c r="Y304" s="43">
        <f t="shared" ref="V304:Y308" si="117">Y305</f>
        <v>12853637</v>
      </c>
      <c r="Z304" s="196">
        <f t="shared" si="102"/>
        <v>99.634274719287617</v>
      </c>
      <c r="AA304" s="47"/>
    </row>
    <row r="305" spans="1:27" s="30" customFormat="1" ht="15" customHeight="1" x14ac:dyDescent="0.25">
      <c r="A305" s="41" t="s">
        <v>226</v>
      </c>
      <c r="B305" s="41" t="s">
        <v>150</v>
      </c>
      <c r="C305" s="60" t="s">
        <v>257</v>
      </c>
      <c r="D305" s="41" t="s">
        <v>144</v>
      </c>
      <c r="E305" s="132" t="s">
        <v>86</v>
      </c>
      <c r="F305" s="132"/>
      <c r="G305" s="132"/>
      <c r="H305" s="132"/>
      <c r="I305" s="132"/>
      <c r="J305" s="132"/>
      <c r="K305" s="132"/>
      <c r="L305" s="132"/>
      <c r="M305" s="132"/>
      <c r="N305" s="132"/>
      <c r="O305" s="132"/>
      <c r="P305" s="132"/>
      <c r="Q305" s="132"/>
      <c r="R305" s="132"/>
      <c r="S305" s="132"/>
      <c r="T305" s="132"/>
      <c r="U305" s="111">
        <f>U306+U308</f>
        <v>12756741</v>
      </c>
      <c r="V305" s="179">
        <f t="shared" ref="V305" si="118">V306+V308</f>
        <v>12806628</v>
      </c>
      <c r="W305" s="179">
        <f>W306+W308</f>
        <v>12806628</v>
      </c>
      <c r="X305" s="178">
        <f t="shared" si="98"/>
        <v>100</v>
      </c>
      <c r="Y305" s="45">
        <f>Y306+Y308</f>
        <v>12853637</v>
      </c>
      <c r="Z305" s="196">
        <f t="shared" si="102"/>
        <v>99.634274719287617</v>
      </c>
      <c r="AA305" s="47"/>
    </row>
    <row r="306" spans="1:27" s="30" customFormat="1" ht="15" customHeight="1" x14ac:dyDescent="0.25">
      <c r="A306" s="41" t="s">
        <v>226</v>
      </c>
      <c r="B306" s="41" t="s">
        <v>150</v>
      </c>
      <c r="C306" s="60" t="s">
        <v>258</v>
      </c>
      <c r="D306" s="41" t="s">
        <v>144</v>
      </c>
      <c r="E306" s="132" t="s">
        <v>87</v>
      </c>
      <c r="F306" s="132"/>
      <c r="G306" s="132"/>
      <c r="H306" s="132"/>
      <c r="I306" s="132"/>
      <c r="J306" s="132"/>
      <c r="K306" s="132"/>
      <c r="L306" s="132"/>
      <c r="M306" s="132"/>
      <c r="N306" s="132"/>
      <c r="O306" s="132"/>
      <c r="P306" s="132"/>
      <c r="Q306" s="132"/>
      <c r="R306" s="132"/>
      <c r="S306" s="132"/>
      <c r="T306" s="132"/>
      <c r="U306" s="111">
        <f>U307</f>
        <v>12156751</v>
      </c>
      <c r="V306" s="179">
        <f t="shared" si="117"/>
        <v>12206638</v>
      </c>
      <c r="W306" s="179">
        <f t="shared" si="117"/>
        <v>12206638</v>
      </c>
      <c r="X306" s="178">
        <f t="shared" si="98"/>
        <v>100</v>
      </c>
      <c r="Y306" s="45">
        <f t="shared" si="117"/>
        <v>12603637</v>
      </c>
      <c r="Z306" s="196">
        <f t="shared" si="102"/>
        <v>96.850123500065905</v>
      </c>
      <c r="AA306" s="47"/>
    </row>
    <row r="307" spans="1:27" s="30" customFormat="1" ht="15" customHeight="1" x14ac:dyDescent="0.25">
      <c r="A307" s="41" t="s">
        <v>226</v>
      </c>
      <c r="B307" s="41" t="s">
        <v>150</v>
      </c>
      <c r="C307" s="60" t="s">
        <v>258</v>
      </c>
      <c r="D307" s="41" t="s">
        <v>159</v>
      </c>
      <c r="E307" s="132" t="s">
        <v>681</v>
      </c>
      <c r="F307" s="132"/>
      <c r="G307" s="132"/>
      <c r="H307" s="132"/>
      <c r="I307" s="132"/>
      <c r="J307" s="132"/>
      <c r="K307" s="132"/>
      <c r="L307" s="132"/>
      <c r="M307" s="132"/>
      <c r="N307" s="132"/>
      <c r="O307" s="132"/>
      <c r="P307" s="132"/>
      <c r="Q307" s="132"/>
      <c r="R307" s="132"/>
      <c r="S307" s="132"/>
      <c r="T307" s="132"/>
      <c r="U307" s="112">
        <v>12156751</v>
      </c>
      <c r="V307" s="180">
        <v>12206638</v>
      </c>
      <c r="W307" s="180">
        <v>12206638</v>
      </c>
      <c r="X307" s="178">
        <f t="shared" si="98"/>
        <v>100</v>
      </c>
      <c r="Y307" s="38">
        <v>12603637</v>
      </c>
      <c r="Z307" s="196">
        <f t="shared" si="102"/>
        <v>96.850123500065905</v>
      </c>
      <c r="AA307" s="47"/>
    </row>
    <row r="308" spans="1:27" s="30" customFormat="1" ht="15" customHeight="1" x14ac:dyDescent="0.25">
      <c r="A308" s="41" t="s">
        <v>226</v>
      </c>
      <c r="B308" s="41" t="s">
        <v>150</v>
      </c>
      <c r="C308" s="60" t="s">
        <v>582</v>
      </c>
      <c r="D308" s="41" t="s">
        <v>144</v>
      </c>
      <c r="E308" s="132" t="s">
        <v>581</v>
      </c>
      <c r="F308" s="132"/>
      <c r="G308" s="132"/>
      <c r="H308" s="132"/>
      <c r="I308" s="132"/>
      <c r="J308" s="132"/>
      <c r="K308" s="132"/>
      <c r="L308" s="132"/>
      <c r="M308" s="132"/>
      <c r="N308" s="132"/>
      <c r="O308" s="132"/>
      <c r="P308" s="132"/>
      <c r="Q308" s="132"/>
      <c r="R308" s="132"/>
      <c r="S308" s="132"/>
      <c r="T308" s="132"/>
      <c r="U308" s="111">
        <f>U309</f>
        <v>599990</v>
      </c>
      <c r="V308" s="179">
        <f t="shared" si="117"/>
        <v>599990</v>
      </c>
      <c r="W308" s="179">
        <f t="shared" si="117"/>
        <v>599990</v>
      </c>
      <c r="X308" s="178">
        <f t="shared" si="98"/>
        <v>100</v>
      </c>
      <c r="Y308" s="45">
        <f>Y309</f>
        <v>250000</v>
      </c>
      <c r="Z308" s="196" t="s">
        <v>719</v>
      </c>
      <c r="AA308" s="47"/>
    </row>
    <row r="309" spans="1:27" s="30" customFormat="1" ht="15" customHeight="1" x14ac:dyDescent="0.25">
      <c r="A309" s="41" t="s">
        <v>226</v>
      </c>
      <c r="B309" s="41" t="s">
        <v>150</v>
      </c>
      <c r="C309" s="60" t="s">
        <v>582</v>
      </c>
      <c r="D309" s="41" t="s">
        <v>159</v>
      </c>
      <c r="E309" s="132" t="s">
        <v>681</v>
      </c>
      <c r="F309" s="132"/>
      <c r="G309" s="132"/>
      <c r="H309" s="132"/>
      <c r="I309" s="132"/>
      <c r="J309" s="132"/>
      <c r="K309" s="132"/>
      <c r="L309" s="132"/>
      <c r="M309" s="132"/>
      <c r="N309" s="132"/>
      <c r="O309" s="132"/>
      <c r="P309" s="132"/>
      <c r="Q309" s="132"/>
      <c r="R309" s="132"/>
      <c r="S309" s="132"/>
      <c r="T309" s="132"/>
      <c r="U309" s="112">
        <v>599990</v>
      </c>
      <c r="V309" s="180">
        <v>599990</v>
      </c>
      <c r="W309" s="180">
        <v>599990</v>
      </c>
      <c r="X309" s="178">
        <f t="shared" si="98"/>
        <v>100</v>
      </c>
      <c r="Y309" s="38">
        <v>250000</v>
      </c>
      <c r="Z309" s="196" t="s">
        <v>719</v>
      </c>
      <c r="AA309" s="47"/>
    </row>
    <row r="310" spans="1:27" s="30" customFormat="1" ht="25.5" customHeight="1" x14ac:dyDescent="0.25">
      <c r="A310" s="41" t="s">
        <v>226</v>
      </c>
      <c r="B310" s="41" t="s">
        <v>150</v>
      </c>
      <c r="C310" s="60" t="s">
        <v>259</v>
      </c>
      <c r="D310" s="41" t="s">
        <v>144</v>
      </c>
      <c r="E310" s="155" t="s">
        <v>695</v>
      </c>
      <c r="F310" s="155"/>
      <c r="G310" s="155"/>
      <c r="H310" s="155"/>
      <c r="I310" s="155"/>
      <c r="J310" s="155"/>
      <c r="K310" s="155"/>
      <c r="L310" s="155"/>
      <c r="M310" s="155"/>
      <c r="N310" s="155"/>
      <c r="O310" s="155"/>
      <c r="P310" s="155"/>
      <c r="Q310" s="155"/>
      <c r="R310" s="155"/>
      <c r="S310" s="155"/>
      <c r="T310" s="155"/>
      <c r="U310" s="113">
        <f>U311+U321+U327</f>
        <v>25651434</v>
      </c>
      <c r="V310" s="181">
        <f>V311+V321+V327</f>
        <v>25738093</v>
      </c>
      <c r="W310" s="181">
        <f>W311+W321+W327</f>
        <v>25409750.629999999</v>
      </c>
      <c r="X310" s="178">
        <f t="shared" si="98"/>
        <v>98.724294103685139</v>
      </c>
      <c r="Y310" s="43">
        <f>Y311+Y321+Y327</f>
        <v>28807330.829999998</v>
      </c>
      <c r="Z310" s="196">
        <f t="shared" si="102"/>
        <v>88.205848643006675</v>
      </c>
      <c r="AA310" s="47"/>
    </row>
    <row r="311" spans="1:27" s="30" customFormat="1" ht="24.75" customHeight="1" x14ac:dyDescent="0.25">
      <c r="A311" s="41" t="s">
        <v>226</v>
      </c>
      <c r="B311" s="41" t="s">
        <v>150</v>
      </c>
      <c r="C311" s="60" t="s">
        <v>260</v>
      </c>
      <c r="D311" s="41" t="s">
        <v>144</v>
      </c>
      <c r="E311" s="132" t="s">
        <v>88</v>
      </c>
      <c r="F311" s="132"/>
      <c r="G311" s="132"/>
      <c r="H311" s="132"/>
      <c r="I311" s="132"/>
      <c r="J311" s="132"/>
      <c r="K311" s="132"/>
      <c r="L311" s="132"/>
      <c r="M311" s="132"/>
      <c r="N311" s="132"/>
      <c r="O311" s="132"/>
      <c r="P311" s="132"/>
      <c r="Q311" s="132"/>
      <c r="R311" s="132"/>
      <c r="S311" s="132"/>
      <c r="T311" s="132"/>
      <c r="U311" s="111">
        <f>U312+U315+U317+U319</f>
        <v>4289470</v>
      </c>
      <c r="V311" s="179">
        <f t="shared" ref="V311:W311" si="119">V312+V315+V317+V319</f>
        <v>4176016</v>
      </c>
      <c r="W311" s="179">
        <f t="shared" si="119"/>
        <v>4171685.63</v>
      </c>
      <c r="X311" s="178">
        <f t="shared" si="98"/>
        <v>99.896303797686585</v>
      </c>
      <c r="Y311" s="45">
        <f>Y312+Y315+Y317+Y319</f>
        <v>6734376.71</v>
      </c>
      <c r="Z311" s="196">
        <f t="shared" si="102"/>
        <v>61.946128196324203</v>
      </c>
      <c r="AA311" s="47"/>
    </row>
    <row r="312" spans="1:27" s="30" customFormat="1" ht="15.75" customHeight="1" x14ac:dyDescent="0.25">
      <c r="A312" s="41" t="s">
        <v>226</v>
      </c>
      <c r="B312" s="41" t="s">
        <v>150</v>
      </c>
      <c r="C312" s="60" t="s">
        <v>261</v>
      </c>
      <c r="D312" s="41" t="s">
        <v>144</v>
      </c>
      <c r="E312" s="132" t="s">
        <v>45</v>
      </c>
      <c r="F312" s="132"/>
      <c r="G312" s="132"/>
      <c r="H312" s="132"/>
      <c r="I312" s="132"/>
      <c r="J312" s="132"/>
      <c r="K312" s="132"/>
      <c r="L312" s="132"/>
      <c r="M312" s="132"/>
      <c r="N312" s="132"/>
      <c r="O312" s="132"/>
      <c r="P312" s="132"/>
      <c r="Q312" s="132"/>
      <c r="R312" s="132"/>
      <c r="S312" s="132"/>
      <c r="T312" s="132"/>
      <c r="U312" s="111">
        <f>U313+U314</f>
        <v>223000</v>
      </c>
      <c r="V312" s="179">
        <f>V313+V314</f>
        <v>223000</v>
      </c>
      <c r="W312" s="179">
        <f t="shared" ref="W312" si="120">W313+W314</f>
        <v>223000</v>
      </c>
      <c r="X312" s="178">
        <f t="shared" si="98"/>
        <v>100</v>
      </c>
      <c r="Y312" s="45">
        <f>Y314+Y313</f>
        <v>1757607</v>
      </c>
      <c r="Z312" s="196">
        <f t="shared" si="102"/>
        <v>12.687705499579828</v>
      </c>
      <c r="AA312" s="47"/>
    </row>
    <row r="313" spans="1:27" s="30" customFormat="1" ht="16.5" hidden="1" customHeight="1" x14ac:dyDescent="0.25">
      <c r="A313" s="41" t="s">
        <v>226</v>
      </c>
      <c r="B313" s="41" t="s">
        <v>150</v>
      </c>
      <c r="C313" s="60" t="s">
        <v>261</v>
      </c>
      <c r="D313" s="41" t="s">
        <v>201</v>
      </c>
      <c r="E313" s="132" t="s">
        <v>46</v>
      </c>
      <c r="F313" s="132"/>
      <c r="G313" s="132"/>
      <c r="H313" s="132"/>
      <c r="I313" s="132"/>
      <c r="J313" s="132"/>
      <c r="K313" s="132"/>
      <c r="L313" s="132"/>
      <c r="M313" s="132"/>
      <c r="N313" s="132"/>
      <c r="O313" s="132"/>
      <c r="P313" s="132"/>
      <c r="Q313" s="132"/>
      <c r="R313" s="132"/>
      <c r="S313" s="132"/>
      <c r="T313" s="132"/>
      <c r="U313" s="112">
        <v>0</v>
      </c>
      <c r="V313" s="180">
        <v>0</v>
      </c>
      <c r="W313" s="180">
        <v>0</v>
      </c>
      <c r="X313" s="178" t="e">
        <f t="shared" si="98"/>
        <v>#DIV/0!</v>
      </c>
      <c r="Y313" s="38"/>
      <c r="Z313" s="196" t="e">
        <f t="shared" si="102"/>
        <v>#DIV/0!</v>
      </c>
      <c r="AA313" s="47"/>
    </row>
    <row r="314" spans="1:27" s="30" customFormat="1" ht="15" customHeight="1" x14ac:dyDescent="0.25">
      <c r="A314" s="41" t="s">
        <v>226</v>
      </c>
      <c r="B314" s="41" t="s">
        <v>150</v>
      </c>
      <c r="C314" s="60" t="s">
        <v>261</v>
      </c>
      <c r="D314" s="41" t="s">
        <v>159</v>
      </c>
      <c r="E314" s="132" t="s">
        <v>681</v>
      </c>
      <c r="F314" s="132"/>
      <c r="G314" s="132"/>
      <c r="H314" s="132"/>
      <c r="I314" s="132"/>
      <c r="J314" s="132"/>
      <c r="K314" s="132"/>
      <c r="L314" s="132"/>
      <c r="M314" s="132"/>
      <c r="N314" s="132"/>
      <c r="O314" s="132"/>
      <c r="P314" s="132"/>
      <c r="Q314" s="132"/>
      <c r="R314" s="132"/>
      <c r="S314" s="132"/>
      <c r="T314" s="132"/>
      <c r="U314" s="112">
        <v>223000</v>
      </c>
      <c r="V314" s="180">
        <v>223000</v>
      </c>
      <c r="W314" s="180">
        <v>223000</v>
      </c>
      <c r="X314" s="178">
        <f t="shared" si="98"/>
        <v>100</v>
      </c>
      <c r="Y314" s="38">
        <v>1757607</v>
      </c>
      <c r="Z314" s="196">
        <f t="shared" si="102"/>
        <v>12.687705499579828</v>
      </c>
      <c r="AA314" s="47"/>
    </row>
    <row r="315" spans="1:27" s="30" customFormat="1" ht="15.75" customHeight="1" x14ac:dyDescent="0.25">
      <c r="A315" s="41" t="s">
        <v>226</v>
      </c>
      <c r="B315" s="41" t="s">
        <v>150</v>
      </c>
      <c r="C315" s="60" t="s">
        <v>262</v>
      </c>
      <c r="D315" s="41" t="s">
        <v>144</v>
      </c>
      <c r="E315" s="132" t="s">
        <v>89</v>
      </c>
      <c r="F315" s="132"/>
      <c r="G315" s="132"/>
      <c r="H315" s="132"/>
      <c r="I315" s="132"/>
      <c r="J315" s="132"/>
      <c r="K315" s="132"/>
      <c r="L315" s="132"/>
      <c r="M315" s="132"/>
      <c r="N315" s="132"/>
      <c r="O315" s="132"/>
      <c r="P315" s="132"/>
      <c r="Q315" s="132"/>
      <c r="R315" s="132"/>
      <c r="S315" s="132"/>
      <c r="T315" s="132"/>
      <c r="U315" s="111">
        <f>U316</f>
        <v>4066470</v>
      </c>
      <c r="V315" s="179">
        <f t="shared" ref="V315:Y315" si="121">V316</f>
        <v>3953016</v>
      </c>
      <c r="W315" s="179">
        <f t="shared" si="121"/>
        <v>3948685.63</v>
      </c>
      <c r="X315" s="178">
        <f t="shared" si="98"/>
        <v>99.890454022953605</v>
      </c>
      <c r="Y315" s="45">
        <f t="shared" si="121"/>
        <v>4567059.71</v>
      </c>
      <c r="Z315" s="196">
        <f t="shared" si="102"/>
        <v>86.46012710002428</v>
      </c>
      <c r="AA315" s="47"/>
    </row>
    <row r="316" spans="1:27" s="30" customFormat="1" ht="16.5" customHeight="1" x14ac:dyDescent="0.25">
      <c r="A316" s="41" t="s">
        <v>226</v>
      </c>
      <c r="B316" s="41" t="s">
        <v>150</v>
      </c>
      <c r="C316" s="60" t="s">
        <v>262</v>
      </c>
      <c r="D316" s="41" t="s">
        <v>159</v>
      </c>
      <c r="E316" s="132" t="s">
        <v>681</v>
      </c>
      <c r="F316" s="132"/>
      <c r="G316" s="132"/>
      <c r="H316" s="132"/>
      <c r="I316" s="132"/>
      <c r="J316" s="132"/>
      <c r="K316" s="132"/>
      <c r="L316" s="132"/>
      <c r="M316" s="132"/>
      <c r="N316" s="132"/>
      <c r="O316" s="132"/>
      <c r="P316" s="132"/>
      <c r="Q316" s="132"/>
      <c r="R316" s="132"/>
      <c r="S316" s="132"/>
      <c r="T316" s="132"/>
      <c r="U316" s="112">
        <v>4066470</v>
      </c>
      <c r="V316" s="180">
        <v>3953016</v>
      </c>
      <c r="W316" s="180">
        <v>3948685.63</v>
      </c>
      <c r="X316" s="178">
        <f t="shared" si="98"/>
        <v>99.890454022953605</v>
      </c>
      <c r="Y316" s="38">
        <v>4567059.71</v>
      </c>
      <c r="Z316" s="196">
        <f t="shared" si="102"/>
        <v>86.46012710002428</v>
      </c>
      <c r="AA316" s="47"/>
    </row>
    <row r="317" spans="1:27" s="30" customFormat="1" ht="15" customHeight="1" x14ac:dyDescent="0.25">
      <c r="A317" s="41" t="s">
        <v>226</v>
      </c>
      <c r="B317" s="41" t="s">
        <v>150</v>
      </c>
      <c r="C317" s="60" t="s">
        <v>263</v>
      </c>
      <c r="D317" s="41" t="s">
        <v>144</v>
      </c>
      <c r="E317" s="132" t="s">
        <v>76</v>
      </c>
      <c r="F317" s="132"/>
      <c r="G317" s="132"/>
      <c r="H317" s="132"/>
      <c r="I317" s="132"/>
      <c r="J317" s="132"/>
      <c r="K317" s="132"/>
      <c r="L317" s="132"/>
      <c r="M317" s="132"/>
      <c r="N317" s="132"/>
      <c r="O317" s="132"/>
      <c r="P317" s="132"/>
      <c r="Q317" s="132"/>
      <c r="R317" s="132"/>
      <c r="S317" s="132"/>
      <c r="T317" s="132"/>
      <c r="U317" s="111">
        <f>U318</f>
        <v>0</v>
      </c>
      <c r="V317" s="179">
        <f t="shared" ref="V317:Y317" si="122">V318</f>
        <v>0</v>
      </c>
      <c r="W317" s="179">
        <f t="shared" si="122"/>
        <v>0</v>
      </c>
      <c r="X317" s="178"/>
      <c r="Y317" s="45">
        <f t="shared" si="122"/>
        <v>409710</v>
      </c>
      <c r="Z317" s="196">
        <f t="shared" si="102"/>
        <v>0</v>
      </c>
      <c r="AA317" s="47"/>
    </row>
    <row r="318" spans="1:27" s="30" customFormat="1" ht="15" customHeight="1" x14ac:dyDescent="0.25">
      <c r="A318" s="41" t="s">
        <v>226</v>
      </c>
      <c r="B318" s="41" t="s">
        <v>150</v>
      </c>
      <c r="C318" s="60" t="s">
        <v>263</v>
      </c>
      <c r="D318" s="41" t="s">
        <v>159</v>
      </c>
      <c r="E318" s="132" t="s">
        <v>13</v>
      </c>
      <c r="F318" s="132"/>
      <c r="G318" s="132"/>
      <c r="H318" s="132"/>
      <c r="I318" s="132"/>
      <c r="J318" s="132"/>
      <c r="K318" s="132"/>
      <c r="L318" s="132"/>
      <c r="M318" s="132"/>
      <c r="N318" s="132"/>
      <c r="O318" s="132"/>
      <c r="P318" s="132"/>
      <c r="Q318" s="132"/>
      <c r="R318" s="132"/>
      <c r="S318" s="132"/>
      <c r="T318" s="132"/>
      <c r="U318" s="112"/>
      <c r="V318" s="180"/>
      <c r="W318" s="180"/>
      <c r="X318" s="178"/>
      <c r="Y318" s="38">
        <v>409710</v>
      </c>
      <c r="Z318" s="196">
        <f t="shared" si="102"/>
        <v>0</v>
      </c>
      <c r="AA318" s="47"/>
    </row>
    <row r="319" spans="1:27" s="30" customFormat="1" ht="15" hidden="1" customHeight="1" x14ac:dyDescent="0.25">
      <c r="A319" s="70" t="s">
        <v>226</v>
      </c>
      <c r="B319" s="70" t="s">
        <v>150</v>
      </c>
      <c r="C319" s="60" t="s">
        <v>625</v>
      </c>
      <c r="D319" s="70" t="s">
        <v>144</v>
      </c>
      <c r="E319" s="140" t="s">
        <v>422</v>
      </c>
      <c r="F319" s="141"/>
      <c r="G319" s="141"/>
      <c r="H319" s="141"/>
      <c r="I319" s="141"/>
      <c r="J319" s="141"/>
      <c r="K319" s="141"/>
      <c r="L319" s="141"/>
      <c r="M319" s="141"/>
      <c r="N319" s="141"/>
      <c r="O319" s="141"/>
      <c r="P319" s="141"/>
      <c r="Q319" s="141"/>
      <c r="R319" s="141"/>
      <c r="S319" s="141"/>
      <c r="T319" s="142"/>
      <c r="U319" s="111">
        <f>U320</f>
        <v>0</v>
      </c>
      <c r="V319" s="179">
        <f>V320</f>
        <v>0</v>
      </c>
      <c r="W319" s="179">
        <f>W320</f>
        <v>0</v>
      </c>
      <c r="X319" s="178" t="e">
        <f t="shared" si="98"/>
        <v>#DIV/0!</v>
      </c>
      <c r="Y319" s="45">
        <f>Y320</f>
        <v>0</v>
      </c>
      <c r="Z319" s="196" t="e">
        <f t="shared" si="102"/>
        <v>#DIV/0!</v>
      </c>
      <c r="AA319" s="47"/>
    </row>
    <row r="320" spans="1:27" s="30" customFormat="1" ht="15" hidden="1" customHeight="1" x14ac:dyDescent="0.25">
      <c r="A320" s="70" t="s">
        <v>226</v>
      </c>
      <c r="B320" s="70" t="s">
        <v>150</v>
      </c>
      <c r="C320" s="60" t="s">
        <v>625</v>
      </c>
      <c r="D320" s="70" t="s">
        <v>159</v>
      </c>
      <c r="E320" s="140" t="s">
        <v>13</v>
      </c>
      <c r="F320" s="141"/>
      <c r="G320" s="141"/>
      <c r="H320" s="141"/>
      <c r="I320" s="141"/>
      <c r="J320" s="141"/>
      <c r="K320" s="141"/>
      <c r="L320" s="141"/>
      <c r="M320" s="141"/>
      <c r="N320" s="141"/>
      <c r="O320" s="141"/>
      <c r="P320" s="141"/>
      <c r="Q320" s="141"/>
      <c r="R320" s="141"/>
      <c r="S320" s="141"/>
      <c r="T320" s="142"/>
      <c r="U320" s="112"/>
      <c r="V320" s="180"/>
      <c r="W320" s="180"/>
      <c r="X320" s="178" t="e">
        <f t="shared" si="98"/>
        <v>#DIV/0!</v>
      </c>
      <c r="Y320" s="38"/>
      <c r="Z320" s="196" t="e">
        <f t="shared" si="102"/>
        <v>#DIV/0!</v>
      </c>
      <c r="AA320" s="47"/>
    </row>
    <row r="321" spans="1:27" s="30" customFormat="1" ht="15" customHeight="1" x14ac:dyDescent="0.25">
      <c r="A321" s="41" t="s">
        <v>226</v>
      </c>
      <c r="B321" s="41" t="s">
        <v>150</v>
      </c>
      <c r="C321" s="60" t="s">
        <v>264</v>
      </c>
      <c r="D321" s="41" t="s">
        <v>144</v>
      </c>
      <c r="E321" s="132" t="s">
        <v>90</v>
      </c>
      <c r="F321" s="132"/>
      <c r="G321" s="132"/>
      <c r="H321" s="132"/>
      <c r="I321" s="132"/>
      <c r="J321" s="132"/>
      <c r="K321" s="132"/>
      <c r="L321" s="132"/>
      <c r="M321" s="132"/>
      <c r="N321" s="132"/>
      <c r="O321" s="132"/>
      <c r="P321" s="132"/>
      <c r="Q321" s="132"/>
      <c r="R321" s="132"/>
      <c r="S321" s="132"/>
      <c r="T321" s="132"/>
      <c r="U321" s="109">
        <f>U322+U324</f>
        <v>19914559</v>
      </c>
      <c r="V321" s="179">
        <f>V322+V324</f>
        <v>20114672</v>
      </c>
      <c r="W321" s="179">
        <f>W322+W324</f>
        <v>19844509.199999999</v>
      </c>
      <c r="X321" s="178">
        <f t="shared" si="98"/>
        <v>98.65688687342255</v>
      </c>
      <c r="Y321" s="45">
        <f t="shared" ref="Y321" si="123">Y322+Y324</f>
        <v>19832600.399999999</v>
      </c>
      <c r="Z321" s="196">
        <f t="shared" si="102"/>
        <v>100.06004658874687</v>
      </c>
      <c r="AA321" s="47"/>
    </row>
    <row r="322" spans="1:27" s="30" customFormat="1" ht="15" customHeight="1" x14ac:dyDescent="0.25">
      <c r="A322" s="41" t="s">
        <v>226</v>
      </c>
      <c r="B322" s="41" t="s">
        <v>150</v>
      </c>
      <c r="C322" s="60" t="s">
        <v>265</v>
      </c>
      <c r="D322" s="41" t="s">
        <v>144</v>
      </c>
      <c r="E322" s="132" t="s">
        <v>91</v>
      </c>
      <c r="F322" s="132"/>
      <c r="G322" s="132"/>
      <c r="H322" s="132"/>
      <c r="I322" s="132"/>
      <c r="J322" s="132"/>
      <c r="K322" s="132"/>
      <c r="L322" s="132"/>
      <c r="M322" s="132"/>
      <c r="N322" s="132"/>
      <c r="O322" s="132"/>
      <c r="P322" s="132"/>
      <c r="Q322" s="132"/>
      <c r="R322" s="132"/>
      <c r="S322" s="132"/>
      <c r="T322" s="132"/>
      <c r="U322" s="109">
        <f>U323</f>
        <v>1179326</v>
      </c>
      <c r="V322" s="179">
        <f t="shared" ref="V322:Y322" si="124">V323</f>
        <v>1179326</v>
      </c>
      <c r="W322" s="179">
        <f t="shared" si="124"/>
        <v>1159229.55</v>
      </c>
      <c r="X322" s="178">
        <f t="shared" si="98"/>
        <v>98.295937679657712</v>
      </c>
      <c r="Y322" s="45">
        <f t="shared" si="124"/>
        <v>1001982.9</v>
      </c>
      <c r="Z322" s="196">
        <f t="shared" si="102"/>
        <v>115.69354626710695</v>
      </c>
      <c r="AA322" s="47"/>
    </row>
    <row r="323" spans="1:27" s="30" customFormat="1" ht="15" customHeight="1" x14ac:dyDescent="0.25">
      <c r="A323" s="41" t="s">
        <v>226</v>
      </c>
      <c r="B323" s="41" t="s">
        <v>150</v>
      </c>
      <c r="C323" s="60" t="s">
        <v>265</v>
      </c>
      <c r="D323" s="41" t="s">
        <v>159</v>
      </c>
      <c r="E323" s="132" t="s">
        <v>681</v>
      </c>
      <c r="F323" s="132"/>
      <c r="G323" s="132"/>
      <c r="H323" s="132"/>
      <c r="I323" s="132"/>
      <c r="J323" s="132"/>
      <c r="K323" s="132"/>
      <c r="L323" s="132"/>
      <c r="M323" s="132"/>
      <c r="N323" s="132"/>
      <c r="O323" s="132"/>
      <c r="P323" s="132"/>
      <c r="Q323" s="132"/>
      <c r="R323" s="132"/>
      <c r="S323" s="132"/>
      <c r="T323" s="132"/>
      <c r="U323" s="110">
        <v>1179326</v>
      </c>
      <c r="V323" s="180">
        <v>1179326</v>
      </c>
      <c r="W323" s="180">
        <v>1159229.55</v>
      </c>
      <c r="X323" s="178">
        <f t="shared" si="98"/>
        <v>98.295937679657712</v>
      </c>
      <c r="Y323" s="38">
        <v>1001982.9</v>
      </c>
      <c r="Z323" s="196">
        <f t="shared" si="102"/>
        <v>115.69354626710695</v>
      </c>
      <c r="AA323" s="47"/>
    </row>
    <row r="324" spans="1:27" s="30" customFormat="1" ht="15" customHeight="1" x14ac:dyDescent="0.25">
      <c r="A324" s="41" t="s">
        <v>226</v>
      </c>
      <c r="B324" s="41" t="s">
        <v>150</v>
      </c>
      <c r="C324" s="60" t="s">
        <v>266</v>
      </c>
      <c r="D324" s="41" t="s">
        <v>144</v>
      </c>
      <c r="E324" s="132" t="s">
        <v>92</v>
      </c>
      <c r="F324" s="132"/>
      <c r="G324" s="132"/>
      <c r="H324" s="132"/>
      <c r="I324" s="132"/>
      <c r="J324" s="132"/>
      <c r="K324" s="132"/>
      <c r="L324" s="132"/>
      <c r="M324" s="132"/>
      <c r="N324" s="132"/>
      <c r="O324" s="132"/>
      <c r="P324" s="132"/>
      <c r="Q324" s="132"/>
      <c r="R324" s="132"/>
      <c r="S324" s="132"/>
      <c r="T324" s="132"/>
      <c r="U324" s="109">
        <f>U325+U326</f>
        <v>18735233</v>
      </c>
      <c r="V324" s="78">
        <f t="shared" ref="V324:W324" si="125">V325+V326</f>
        <v>18935346</v>
      </c>
      <c r="W324" s="78">
        <f t="shared" si="125"/>
        <v>18685279.649999999</v>
      </c>
      <c r="X324" s="178">
        <f t="shared" si="98"/>
        <v>98.67936741161212</v>
      </c>
      <c r="Y324" s="45">
        <f>Y325+Y326</f>
        <v>18830617.5</v>
      </c>
      <c r="Z324" s="196">
        <f t="shared" si="102"/>
        <v>99.228183303070111</v>
      </c>
      <c r="AA324" s="47"/>
    </row>
    <row r="325" spans="1:27" s="30" customFormat="1" ht="15" customHeight="1" x14ac:dyDescent="0.25">
      <c r="A325" s="41" t="s">
        <v>226</v>
      </c>
      <c r="B325" s="41" t="s">
        <v>150</v>
      </c>
      <c r="C325" s="60" t="s">
        <v>266</v>
      </c>
      <c r="D325" s="41" t="s">
        <v>159</v>
      </c>
      <c r="E325" s="132" t="s">
        <v>681</v>
      </c>
      <c r="F325" s="132"/>
      <c r="G325" s="132"/>
      <c r="H325" s="132"/>
      <c r="I325" s="132"/>
      <c r="J325" s="132"/>
      <c r="K325" s="132"/>
      <c r="L325" s="132"/>
      <c r="M325" s="132"/>
      <c r="N325" s="132"/>
      <c r="O325" s="132"/>
      <c r="P325" s="132"/>
      <c r="Q325" s="132"/>
      <c r="R325" s="132"/>
      <c r="S325" s="132"/>
      <c r="T325" s="132"/>
      <c r="U325" s="110">
        <v>18735233</v>
      </c>
      <c r="V325" s="180">
        <v>18935346</v>
      </c>
      <c r="W325" s="180">
        <v>18685279.649999999</v>
      </c>
      <c r="X325" s="178">
        <f t="shared" si="98"/>
        <v>98.67936741161212</v>
      </c>
      <c r="Y325" s="38">
        <v>18830617.5</v>
      </c>
      <c r="Z325" s="196">
        <f t="shared" si="102"/>
        <v>99.228183303070111</v>
      </c>
      <c r="AA325" s="47"/>
    </row>
    <row r="326" spans="1:27" s="30" customFormat="1" ht="15" hidden="1" customHeight="1" x14ac:dyDescent="0.25">
      <c r="A326" s="41" t="s">
        <v>226</v>
      </c>
      <c r="B326" s="41" t="s">
        <v>150</v>
      </c>
      <c r="C326" s="60" t="s">
        <v>266</v>
      </c>
      <c r="D326" s="41" t="s">
        <v>152</v>
      </c>
      <c r="E326" s="132" t="s">
        <v>8</v>
      </c>
      <c r="F326" s="132"/>
      <c r="G326" s="132"/>
      <c r="H326" s="132"/>
      <c r="I326" s="132"/>
      <c r="J326" s="132"/>
      <c r="K326" s="132"/>
      <c r="L326" s="132"/>
      <c r="M326" s="132"/>
      <c r="N326" s="132"/>
      <c r="O326" s="132"/>
      <c r="P326" s="132"/>
      <c r="Q326" s="132"/>
      <c r="R326" s="132"/>
      <c r="S326" s="132"/>
      <c r="T326" s="132"/>
      <c r="U326" s="110"/>
      <c r="V326" s="180"/>
      <c r="W326" s="180"/>
      <c r="X326" s="178" t="e">
        <f t="shared" si="98"/>
        <v>#DIV/0!</v>
      </c>
      <c r="Y326" s="38"/>
      <c r="Z326" s="196" t="e">
        <f t="shared" si="102"/>
        <v>#DIV/0!</v>
      </c>
      <c r="AA326" s="47"/>
    </row>
    <row r="327" spans="1:27" s="30" customFormat="1" ht="27" customHeight="1" x14ac:dyDescent="0.25">
      <c r="A327" s="41" t="s">
        <v>226</v>
      </c>
      <c r="B327" s="41" t="s">
        <v>150</v>
      </c>
      <c r="C327" s="60" t="s">
        <v>267</v>
      </c>
      <c r="D327" s="41" t="s">
        <v>144</v>
      </c>
      <c r="E327" s="132" t="s">
        <v>93</v>
      </c>
      <c r="F327" s="132"/>
      <c r="G327" s="132"/>
      <c r="H327" s="132"/>
      <c r="I327" s="132"/>
      <c r="J327" s="132"/>
      <c r="K327" s="132"/>
      <c r="L327" s="132"/>
      <c r="M327" s="132"/>
      <c r="N327" s="132"/>
      <c r="O327" s="132"/>
      <c r="P327" s="132"/>
      <c r="Q327" s="132"/>
      <c r="R327" s="132"/>
      <c r="S327" s="132"/>
      <c r="T327" s="132"/>
      <c r="U327" s="109">
        <f>U328+U330</f>
        <v>1447405</v>
      </c>
      <c r="V327" s="78">
        <f t="shared" ref="V327" si="126">V328+V330</f>
        <v>1447405</v>
      </c>
      <c r="W327" s="179">
        <f>W328+W330</f>
        <v>1393555.8</v>
      </c>
      <c r="X327" s="178">
        <f t="shared" ref="X327:X390" si="127">W327/V327*100</f>
        <v>96.279603842739249</v>
      </c>
      <c r="Y327" s="45">
        <f t="shared" ref="Y327" si="128">Y330</f>
        <v>2240353.7200000002</v>
      </c>
      <c r="Z327" s="196">
        <f t="shared" ref="Z327:Z390" si="129">W327/Y327*100</f>
        <v>62.202490060364212</v>
      </c>
      <c r="AA327" s="47"/>
    </row>
    <row r="328" spans="1:27" s="30" customFormat="1" ht="15.75" hidden="1" customHeight="1" x14ac:dyDescent="0.25">
      <c r="A328" s="41" t="s">
        <v>226</v>
      </c>
      <c r="B328" s="41" t="s">
        <v>150</v>
      </c>
      <c r="C328" s="60" t="s">
        <v>494</v>
      </c>
      <c r="D328" s="41" t="s">
        <v>144</v>
      </c>
      <c r="E328" s="132" t="s">
        <v>495</v>
      </c>
      <c r="F328" s="132"/>
      <c r="G328" s="132"/>
      <c r="H328" s="132"/>
      <c r="I328" s="132"/>
      <c r="J328" s="132"/>
      <c r="K328" s="132"/>
      <c r="L328" s="132"/>
      <c r="M328" s="132"/>
      <c r="N328" s="132"/>
      <c r="O328" s="132"/>
      <c r="P328" s="132"/>
      <c r="Q328" s="132"/>
      <c r="R328" s="132"/>
      <c r="S328" s="132"/>
      <c r="T328" s="132"/>
      <c r="U328" s="109">
        <f>U329</f>
        <v>0</v>
      </c>
      <c r="V328" s="184">
        <f>V329</f>
        <v>0</v>
      </c>
      <c r="W328" s="179">
        <f>W329</f>
        <v>0</v>
      </c>
      <c r="X328" s="178" t="e">
        <f t="shared" si="127"/>
        <v>#DIV/0!</v>
      </c>
      <c r="Y328" s="45"/>
      <c r="Z328" s="196" t="e">
        <f t="shared" si="129"/>
        <v>#DIV/0!</v>
      </c>
      <c r="AA328" s="47"/>
    </row>
    <row r="329" spans="1:27" s="30" customFormat="1" ht="15" hidden="1" customHeight="1" x14ac:dyDescent="0.25">
      <c r="A329" s="41" t="s">
        <v>226</v>
      </c>
      <c r="B329" s="41" t="s">
        <v>150</v>
      </c>
      <c r="C329" s="60" t="s">
        <v>494</v>
      </c>
      <c r="D329" s="41" t="s">
        <v>159</v>
      </c>
      <c r="E329" s="132" t="s">
        <v>13</v>
      </c>
      <c r="F329" s="132"/>
      <c r="G329" s="132"/>
      <c r="H329" s="132"/>
      <c r="I329" s="132"/>
      <c r="J329" s="132"/>
      <c r="K329" s="132"/>
      <c r="L329" s="132"/>
      <c r="M329" s="132"/>
      <c r="N329" s="132"/>
      <c r="O329" s="132"/>
      <c r="P329" s="132"/>
      <c r="Q329" s="132"/>
      <c r="R329" s="132"/>
      <c r="S329" s="132"/>
      <c r="T329" s="132"/>
      <c r="U329" s="110"/>
      <c r="V329" s="185"/>
      <c r="W329" s="180"/>
      <c r="X329" s="178" t="e">
        <f t="shared" si="127"/>
        <v>#DIV/0!</v>
      </c>
      <c r="Y329" s="38"/>
      <c r="Z329" s="196" t="e">
        <f t="shared" si="129"/>
        <v>#DIV/0!</v>
      </c>
      <c r="AA329" s="47"/>
    </row>
    <row r="330" spans="1:27" s="30" customFormat="1" ht="27" customHeight="1" x14ac:dyDescent="0.25">
      <c r="A330" s="41" t="s">
        <v>226</v>
      </c>
      <c r="B330" s="41" t="s">
        <v>150</v>
      </c>
      <c r="C330" s="60" t="s">
        <v>268</v>
      </c>
      <c r="D330" s="41" t="s">
        <v>144</v>
      </c>
      <c r="E330" s="132" t="s">
        <v>94</v>
      </c>
      <c r="F330" s="132"/>
      <c r="G330" s="132"/>
      <c r="H330" s="132"/>
      <c r="I330" s="132"/>
      <c r="J330" s="132"/>
      <c r="K330" s="132"/>
      <c r="L330" s="132"/>
      <c r="M330" s="132"/>
      <c r="N330" s="132"/>
      <c r="O330" s="132"/>
      <c r="P330" s="132"/>
      <c r="Q330" s="132"/>
      <c r="R330" s="132"/>
      <c r="S330" s="132"/>
      <c r="T330" s="132"/>
      <c r="U330" s="109">
        <f>U332+U333+U331</f>
        <v>1447405</v>
      </c>
      <c r="V330" s="78">
        <f t="shared" ref="V330:W330" si="130">V332+V333+V331</f>
        <v>1447405</v>
      </c>
      <c r="W330" s="78">
        <f t="shared" si="130"/>
        <v>1393555.8</v>
      </c>
      <c r="X330" s="178">
        <f t="shared" si="127"/>
        <v>96.279603842739249</v>
      </c>
      <c r="Y330" s="45">
        <f>Y332+Y333+Y331</f>
        <v>2240353.7200000002</v>
      </c>
      <c r="Z330" s="196">
        <f t="shared" si="129"/>
        <v>62.202490060364212</v>
      </c>
      <c r="AA330" s="47"/>
    </row>
    <row r="331" spans="1:27" s="30" customFormat="1" ht="27" customHeight="1" x14ac:dyDescent="0.25">
      <c r="A331" s="41" t="s">
        <v>226</v>
      </c>
      <c r="B331" s="41" t="s">
        <v>150</v>
      </c>
      <c r="C331" s="60" t="s">
        <v>268</v>
      </c>
      <c r="D331" s="41" t="s">
        <v>201</v>
      </c>
      <c r="E331" s="132" t="s">
        <v>46</v>
      </c>
      <c r="F331" s="132"/>
      <c r="G331" s="132"/>
      <c r="H331" s="132"/>
      <c r="I331" s="132"/>
      <c r="J331" s="132"/>
      <c r="K331" s="132"/>
      <c r="L331" s="132"/>
      <c r="M331" s="132"/>
      <c r="N331" s="132"/>
      <c r="O331" s="132"/>
      <c r="P331" s="132"/>
      <c r="Q331" s="132"/>
      <c r="R331" s="132"/>
      <c r="S331" s="132"/>
      <c r="T331" s="132"/>
      <c r="U331" s="110">
        <v>24000</v>
      </c>
      <c r="V331" s="75">
        <v>24000</v>
      </c>
      <c r="W331" s="180">
        <v>24000</v>
      </c>
      <c r="X331" s="178">
        <f t="shared" si="127"/>
        <v>100</v>
      </c>
      <c r="Y331" s="38"/>
      <c r="Z331" s="196"/>
      <c r="AA331" s="47"/>
    </row>
    <row r="332" spans="1:27" s="30" customFormat="1" ht="27" customHeight="1" x14ac:dyDescent="0.25">
      <c r="A332" s="41" t="s">
        <v>226</v>
      </c>
      <c r="B332" s="41" t="s">
        <v>150</v>
      </c>
      <c r="C332" s="60" t="s">
        <v>268</v>
      </c>
      <c r="D332" s="41" t="s">
        <v>159</v>
      </c>
      <c r="E332" s="132" t="s">
        <v>681</v>
      </c>
      <c r="F332" s="132"/>
      <c r="G332" s="132"/>
      <c r="H332" s="132"/>
      <c r="I332" s="132"/>
      <c r="J332" s="132"/>
      <c r="K332" s="132"/>
      <c r="L332" s="132"/>
      <c r="M332" s="132"/>
      <c r="N332" s="132"/>
      <c r="O332" s="132"/>
      <c r="P332" s="132"/>
      <c r="Q332" s="132"/>
      <c r="R332" s="132"/>
      <c r="S332" s="132"/>
      <c r="T332" s="132"/>
      <c r="U332" s="110">
        <v>1378142</v>
      </c>
      <c r="V332" s="75">
        <v>1378142</v>
      </c>
      <c r="W332" s="180">
        <v>1327942.53</v>
      </c>
      <c r="X332" s="178">
        <f t="shared" si="127"/>
        <v>96.357453005568374</v>
      </c>
      <c r="Y332" s="38">
        <v>2167001</v>
      </c>
      <c r="Z332" s="196">
        <f t="shared" si="129"/>
        <v>61.280199224642715</v>
      </c>
      <c r="AA332" s="47"/>
    </row>
    <row r="333" spans="1:27" s="30" customFormat="1" ht="18" customHeight="1" x14ac:dyDescent="0.25">
      <c r="A333" s="41" t="s">
        <v>226</v>
      </c>
      <c r="B333" s="41" t="s">
        <v>150</v>
      </c>
      <c r="C333" s="60" t="s">
        <v>268</v>
      </c>
      <c r="D333" s="41" t="s">
        <v>604</v>
      </c>
      <c r="E333" s="132" t="s">
        <v>605</v>
      </c>
      <c r="F333" s="132"/>
      <c r="G333" s="132"/>
      <c r="H333" s="132"/>
      <c r="I333" s="132"/>
      <c r="J333" s="132"/>
      <c r="K333" s="132"/>
      <c r="L333" s="132"/>
      <c r="M333" s="132"/>
      <c r="N333" s="132"/>
      <c r="O333" s="132"/>
      <c r="P333" s="132"/>
      <c r="Q333" s="132"/>
      <c r="R333" s="132"/>
      <c r="S333" s="132"/>
      <c r="T333" s="132"/>
      <c r="U333" s="110">
        <v>45263</v>
      </c>
      <c r="V333" s="75">
        <v>45263</v>
      </c>
      <c r="W333" s="180">
        <v>41613.269999999997</v>
      </c>
      <c r="X333" s="178">
        <f t="shared" si="127"/>
        <v>91.936614895168233</v>
      </c>
      <c r="Y333" s="38">
        <v>73352.72</v>
      </c>
      <c r="Z333" s="196">
        <f t="shared" si="129"/>
        <v>56.730370734718491</v>
      </c>
      <c r="AA333" s="47"/>
    </row>
    <row r="334" spans="1:27" s="31" customFormat="1" ht="27.75" customHeight="1" x14ac:dyDescent="0.25">
      <c r="A334" s="66" t="s">
        <v>226</v>
      </c>
      <c r="B334" s="66" t="s">
        <v>150</v>
      </c>
      <c r="C334" s="63" t="s">
        <v>471</v>
      </c>
      <c r="D334" s="66" t="s">
        <v>144</v>
      </c>
      <c r="E334" s="167" t="s">
        <v>558</v>
      </c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13">
        <f>U335</f>
        <v>2000000</v>
      </c>
      <c r="V334" s="181">
        <f>V335</f>
        <v>2000000</v>
      </c>
      <c r="W334" s="181">
        <f>W335</f>
        <v>2000000</v>
      </c>
      <c r="X334" s="178">
        <f t="shared" si="127"/>
        <v>100</v>
      </c>
      <c r="Y334" s="71">
        <f>Y335</f>
        <v>13320049.699999999</v>
      </c>
      <c r="Z334" s="196">
        <f t="shared" si="129"/>
        <v>15.014958990731095</v>
      </c>
      <c r="AA334" s="53"/>
    </row>
    <row r="335" spans="1:27" s="31" customFormat="1" ht="25.5" customHeight="1" x14ac:dyDescent="0.25">
      <c r="A335" s="67" t="s">
        <v>226</v>
      </c>
      <c r="B335" s="67" t="s">
        <v>150</v>
      </c>
      <c r="C335" s="60" t="s">
        <v>468</v>
      </c>
      <c r="D335" s="67" t="s">
        <v>144</v>
      </c>
      <c r="E335" s="132" t="s">
        <v>472</v>
      </c>
      <c r="F335" s="132"/>
      <c r="G335" s="132"/>
      <c r="H335" s="132"/>
      <c r="I335" s="132"/>
      <c r="J335" s="132"/>
      <c r="K335" s="132"/>
      <c r="L335" s="132"/>
      <c r="M335" s="132"/>
      <c r="N335" s="132"/>
      <c r="O335" s="132"/>
      <c r="P335" s="132"/>
      <c r="Q335" s="132"/>
      <c r="R335" s="132"/>
      <c r="S335" s="132"/>
      <c r="T335" s="132"/>
      <c r="U335" s="111">
        <f>U336+U348+U355</f>
        <v>2000000</v>
      </c>
      <c r="V335" s="179">
        <f>V336+V348+V355</f>
        <v>2000000</v>
      </c>
      <c r="W335" s="179">
        <f>W336+W348+W355</f>
        <v>2000000</v>
      </c>
      <c r="X335" s="178">
        <f t="shared" si="127"/>
        <v>100</v>
      </c>
      <c r="Y335" s="45">
        <f>Y336+Y348+Y355</f>
        <v>13320049.699999999</v>
      </c>
      <c r="Z335" s="196">
        <f t="shared" si="129"/>
        <v>15.014958990731095</v>
      </c>
      <c r="AA335" s="53"/>
    </row>
    <row r="336" spans="1:27" s="31" customFormat="1" ht="15.75" customHeight="1" x14ac:dyDescent="0.25">
      <c r="A336" s="67" t="s">
        <v>226</v>
      </c>
      <c r="B336" s="67" t="s">
        <v>150</v>
      </c>
      <c r="C336" s="60" t="s">
        <v>469</v>
      </c>
      <c r="D336" s="67" t="s">
        <v>144</v>
      </c>
      <c r="E336" s="132" t="s">
        <v>473</v>
      </c>
      <c r="F336" s="132"/>
      <c r="G336" s="132"/>
      <c r="H336" s="132"/>
      <c r="I336" s="132"/>
      <c r="J336" s="132"/>
      <c r="K336" s="132"/>
      <c r="L336" s="132"/>
      <c r="M336" s="132"/>
      <c r="N336" s="132"/>
      <c r="O336" s="132"/>
      <c r="P336" s="132"/>
      <c r="Q336" s="132"/>
      <c r="R336" s="132"/>
      <c r="S336" s="132"/>
      <c r="T336" s="132"/>
      <c r="U336" s="111">
        <f>U337+U339+U342+U345</f>
        <v>0</v>
      </c>
      <c r="V336" s="179">
        <f t="shared" ref="V336:W336" si="131">V337+V339+V342+V345</f>
        <v>0</v>
      </c>
      <c r="W336" s="179">
        <f t="shared" si="131"/>
        <v>0</v>
      </c>
      <c r="X336" s="178"/>
      <c r="Y336" s="45">
        <f>Y339+Y342+Y345+Y337</f>
        <v>199037.6</v>
      </c>
      <c r="Z336" s="196">
        <f t="shared" si="129"/>
        <v>0</v>
      </c>
      <c r="AA336" s="53"/>
    </row>
    <row r="337" spans="1:27" s="31" customFormat="1" ht="27" customHeight="1" x14ac:dyDescent="0.25">
      <c r="A337" s="67" t="s">
        <v>226</v>
      </c>
      <c r="B337" s="67" t="s">
        <v>150</v>
      </c>
      <c r="C337" s="60" t="s">
        <v>588</v>
      </c>
      <c r="D337" s="67" t="s">
        <v>144</v>
      </c>
      <c r="E337" s="132" t="s">
        <v>587</v>
      </c>
      <c r="F337" s="132"/>
      <c r="G337" s="132"/>
      <c r="H337" s="132"/>
      <c r="I337" s="132"/>
      <c r="J337" s="132"/>
      <c r="K337" s="132"/>
      <c r="L337" s="132"/>
      <c r="M337" s="132"/>
      <c r="N337" s="132"/>
      <c r="O337" s="132"/>
      <c r="P337" s="132"/>
      <c r="Q337" s="132"/>
      <c r="R337" s="132"/>
      <c r="S337" s="132"/>
      <c r="T337" s="132"/>
      <c r="U337" s="111">
        <f>U338</f>
        <v>0</v>
      </c>
      <c r="V337" s="179">
        <f t="shared" ref="V337:W337" si="132">V338</f>
        <v>0</v>
      </c>
      <c r="W337" s="179">
        <f t="shared" si="132"/>
        <v>0</v>
      </c>
      <c r="X337" s="178"/>
      <c r="Y337" s="71">
        <f>Y338</f>
        <v>199037.6</v>
      </c>
      <c r="Z337" s="196">
        <f t="shared" si="129"/>
        <v>0</v>
      </c>
      <c r="AA337" s="53"/>
    </row>
    <row r="338" spans="1:27" s="31" customFormat="1" ht="27.75" customHeight="1" x14ac:dyDescent="0.25">
      <c r="A338" s="67" t="s">
        <v>226</v>
      </c>
      <c r="B338" s="67" t="s">
        <v>150</v>
      </c>
      <c r="C338" s="60" t="s">
        <v>588</v>
      </c>
      <c r="D338" s="67" t="s">
        <v>531</v>
      </c>
      <c r="E338" s="132" t="s">
        <v>532</v>
      </c>
      <c r="F338" s="132"/>
      <c r="G338" s="132"/>
      <c r="H338" s="132"/>
      <c r="I338" s="132"/>
      <c r="J338" s="132"/>
      <c r="K338" s="132"/>
      <c r="L338" s="132"/>
      <c r="M338" s="132"/>
      <c r="N338" s="132"/>
      <c r="O338" s="132"/>
      <c r="P338" s="132"/>
      <c r="Q338" s="132"/>
      <c r="R338" s="132"/>
      <c r="S338" s="132"/>
      <c r="T338" s="132"/>
      <c r="U338" s="112"/>
      <c r="V338" s="180"/>
      <c r="W338" s="180"/>
      <c r="X338" s="178"/>
      <c r="Y338" s="37">
        <v>199037.6</v>
      </c>
      <c r="Z338" s="196">
        <f t="shared" si="129"/>
        <v>0</v>
      </c>
      <c r="AA338" s="53"/>
    </row>
    <row r="339" spans="1:27" s="31" customFormat="1" hidden="1" x14ac:dyDescent="0.25">
      <c r="A339" s="67" t="s">
        <v>226</v>
      </c>
      <c r="B339" s="67" t="s">
        <v>150</v>
      </c>
      <c r="C339" s="60" t="s">
        <v>486</v>
      </c>
      <c r="D339" s="67" t="s">
        <v>144</v>
      </c>
      <c r="E339" s="132" t="s">
        <v>489</v>
      </c>
      <c r="F339" s="132"/>
      <c r="G339" s="132"/>
      <c r="H339" s="132"/>
      <c r="I339" s="132"/>
      <c r="J339" s="132"/>
      <c r="K339" s="132"/>
      <c r="L339" s="132"/>
      <c r="M339" s="132"/>
      <c r="N339" s="132"/>
      <c r="O339" s="132"/>
      <c r="P339" s="132"/>
      <c r="Q339" s="132"/>
      <c r="R339" s="132"/>
      <c r="S339" s="132"/>
      <c r="T339" s="132"/>
      <c r="U339" s="111">
        <f>U340+U341</f>
        <v>0</v>
      </c>
      <c r="V339" s="179">
        <f>V340+V341</f>
        <v>0</v>
      </c>
      <c r="W339" s="179">
        <f t="shared" ref="W339" si="133">W340+W341</f>
        <v>0</v>
      </c>
      <c r="X339" s="178" t="e">
        <f t="shared" si="127"/>
        <v>#DIV/0!</v>
      </c>
      <c r="Y339" s="71">
        <f>Y340+Y341</f>
        <v>0</v>
      </c>
      <c r="Z339" s="196" t="e">
        <f t="shared" si="129"/>
        <v>#DIV/0!</v>
      </c>
      <c r="AA339" s="53"/>
    </row>
    <row r="340" spans="1:27" s="31" customFormat="1" hidden="1" x14ac:dyDescent="0.25">
      <c r="A340" s="67" t="s">
        <v>226</v>
      </c>
      <c r="B340" s="67" t="s">
        <v>150</v>
      </c>
      <c r="C340" s="60" t="s">
        <v>486</v>
      </c>
      <c r="D340" s="67" t="s">
        <v>159</v>
      </c>
      <c r="E340" s="132" t="s">
        <v>13</v>
      </c>
      <c r="F340" s="132"/>
      <c r="G340" s="132"/>
      <c r="H340" s="132"/>
      <c r="I340" s="132"/>
      <c r="J340" s="132"/>
      <c r="K340" s="132"/>
      <c r="L340" s="132"/>
      <c r="M340" s="132"/>
      <c r="N340" s="132"/>
      <c r="O340" s="132"/>
      <c r="P340" s="132"/>
      <c r="Q340" s="132"/>
      <c r="R340" s="132"/>
      <c r="S340" s="132"/>
      <c r="T340" s="132"/>
      <c r="U340" s="112"/>
      <c r="V340" s="180"/>
      <c r="W340" s="180"/>
      <c r="X340" s="178" t="e">
        <f t="shared" si="127"/>
        <v>#DIV/0!</v>
      </c>
      <c r="Y340" s="37"/>
      <c r="Z340" s="196" t="e">
        <f t="shared" si="129"/>
        <v>#DIV/0!</v>
      </c>
      <c r="AA340" s="53"/>
    </row>
    <row r="341" spans="1:27" s="31" customFormat="1" hidden="1" x14ac:dyDescent="0.25">
      <c r="A341" s="67" t="s">
        <v>226</v>
      </c>
      <c r="B341" s="67" t="s">
        <v>150</v>
      </c>
      <c r="C341" s="60" t="s">
        <v>486</v>
      </c>
      <c r="D341" s="67" t="s">
        <v>496</v>
      </c>
      <c r="E341" s="132" t="s">
        <v>497</v>
      </c>
      <c r="F341" s="132"/>
      <c r="G341" s="132"/>
      <c r="H341" s="132"/>
      <c r="I341" s="132"/>
      <c r="J341" s="132"/>
      <c r="K341" s="132"/>
      <c r="L341" s="132"/>
      <c r="M341" s="132"/>
      <c r="N341" s="132"/>
      <c r="O341" s="132"/>
      <c r="P341" s="132"/>
      <c r="Q341" s="132"/>
      <c r="R341" s="132"/>
      <c r="S341" s="132"/>
      <c r="T341" s="132"/>
      <c r="U341" s="112"/>
      <c r="V341" s="180"/>
      <c r="W341" s="180"/>
      <c r="X341" s="178" t="e">
        <f t="shared" si="127"/>
        <v>#DIV/0!</v>
      </c>
      <c r="Y341" s="37"/>
      <c r="Z341" s="196" t="e">
        <f t="shared" si="129"/>
        <v>#DIV/0!</v>
      </c>
      <c r="AA341" s="53"/>
    </row>
    <row r="342" spans="1:27" s="31" customFormat="1" ht="13.5" hidden="1" customHeight="1" x14ac:dyDescent="0.25">
      <c r="A342" s="67" t="s">
        <v>226</v>
      </c>
      <c r="B342" s="67" t="s">
        <v>150</v>
      </c>
      <c r="C342" s="60" t="s">
        <v>487</v>
      </c>
      <c r="D342" s="67" t="s">
        <v>144</v>
      </c>
      <c r="E342" s="132" t="s">
        <v>488</v>
      </c>
      <c r="F342" s="132"/>
      <c r="G342" s="132"/>
      <c r="H342" s="132"/>
      <c r="I342" s="132"/>
      <c r="J342" s="132"/>
      <c r="K342" s="132"/>
      <c r="L342" s="132"/>
      <c r="M342" s="132"/>
      <c r="N342" s="132"/>
      <c r="O342" s="132"/>
      <c r="P342" s="132"/>
      <c r="Q342" s="132"/>
      <c r="R342" s="132"/>
      <c r="S342" s="132"/>
      <c r="T342" s="132"/>
      <c r="U342" s="111">
        <f>U344</f>
        <v>0</v>
      </c>
      <c r="V342" s="179">
        <f>V344</f>
        <v>0</v>
      </c>
      <c r="W342" s="179">
        <f>W344</f>
        <v>0</v>
      </c>
      <c r="X342" s="178" t="e">
        <f t="shared" si="127"/>
        <v>#DIV/0!</v>
      </c>
      <c r="Y342" s="71">
        <f>Y343+Y344</f>
        <v>0</v>
      </c>
      <c r="Z342" s="196" t="e">
        <f t="shared" si="129"/>
        <v>#DIV/0!</v>
      </c>
      <c r="AA342" s="53"/>
    </row>
    <row r="343" spans="1:27" s="31" customFormat="1" ht="15" hidden="1" customHeight="1" x14ac:dyDescent="0.25">
      <c r="A343" s="67" t="s">
        <v>226</v>
      </c>
      <c r="B343" s="67" t="s">
        <v>150</v>
      </c>
      <c r="C343" s="60" t="s">
        <v>487</v>
      </c>
      <c r="D343" s="67" t="s">
        <v>159</v>
      </c>
      <c r="E343" s="132" t="s">
        <v>13</v>
      </c>
      <c r="F343" s="132"/>
      <c r="G343" s="132"/>
      <c r="H343" s="132"/>
      <c r="I343" s="132"/>
      <c r="J343" s="132"/>
      <c r="K343" s="132"/>
      <c r="L343" s="132"/>
      <c r="M343" s="132"/>
      <c r="N343" s="132"/>
      <c r="O343" s="132"/>
      <c r="P343" s="132"/>
      <c r="Q343" s="132"/>
      <c r="R343" s="132"/>
      <c r="S343" s="132"/>
      <c r="T343" s="132"/>
      <c r="U343" s="112"/>
      <c r="V343" s="180">
        <v>0</v>
      </c>
      <c r="W343" s="180">
        <v>0</v>
      </c>
      <c r="X343" s="178" t="e">
        <f t="shared" si="127"/>
        <v>#DIV/0!</v>
      </c>
      <c r="Y343" s="37"/>
      <c r="Z343" s="196" t="e">
        <f t="shared" si="129"/>
        <v>#DIV/0!</v>
      </c>
      <c r="AA343" s="53"/>
    </row>
    <row r="344" spans="1:27" s="31" customFormat="1" ht="15.75" hidden="1" customHeight="1" x14ac:dyDescent="0.25">
      <c r="A344" s="67" t="s">
        <v>226</v>
      </c>
      <c r="B344" s="67" t="s">
        <v>150</v>
      </c>
      <c r="C344" s="60" t="s">
        <v>487</v>
      </c>
      <c r="D344" s="67" t="s">
        <v>496</v>
      </c>
      <c r="E344" s="132" t="s">
        <v>497</v>
      </c>
      <c r="F344" s="132"/>
      <c r="G344" s="132"/>
      <c r="H344" s="132"/>
      <c r="I344" s="132"/>
      <c r="J344" s="132"/>
      <c r="K344" s="132"/>
      <c r="L344" s="132"/>
      <c r="M344" s="132"/>
      <c r="N344" s="132"/>
      <c r="O344" s="132"/>
      <c r="P344" s="132"/>
      <c r="Q344" s="132"/>
      <c r="R344" s="132"/>
      <c r="S344" s="132"/>
      <c r="T344" s="132"/>
      <c r="U344" s="112"/>
      <c r="V344" s="180"/>
      <c r="W344" s="180"/>
      <c r="X344" s="178" t="e">
        <f t="shared" si="127"/>
        <v>#DIV/0!</v>
      </c>
      <c r="Y344" s="37"/>
      <c r="Z344" s="196" t="e">
        <f t="shared" si="129"/>
        <v>#DIV/0!</v>
      </c>
      <c r="AA344" s="53"/>
    </row>
    <row r="345" spans="1:27" s="31" customFormat="1" ht="15.75" hidden="1" customHeight="1" x14ac:dyDescent="0.25">
      <c r="A345" s="67" t="s">
        <v>226</v>
      </c>
      <c r="B345" s="67" t="s">
        <v>150</v>
      </c>
      <c r="C345" s="60" t="s">
        <v>474</v>
      </c>
      <c r="D345" s="67" t="s">
        <v>144</v>
      </c>
      <c r="E345" s="132" t="s">
        <v>475</v>
      </c>
      <c r="F345" s="132"/>
      <c r="G345" s="132"/>
      <c r="H345" s="132"/>
      <c r="I345" s="132"/>
      <c r="J345" s="132"/>
      <c r="K345" s="132"/>
      <c r="L345" s="132"/>
      <c r="M345" s="132"/>
      <c r="N345" s="132"/>
      <c r="O345" s="132"/>
      <c r="P345" s="132"/>
      <c r="Q345" s="132"/>
      <c r="R345" s="132"/>
      <c r="S345" s="132"/>
      <c r="T345" s="132"/>
      <c r="U345" s="111">
        <f>U346+U347</f>
        <v>0</v>
      </c>
      <c r="V345" s="179">
        <f t="shared" ref="V345" si="134">V346+V347</f>
        <v>0</v>
      </c>
      <c r="W345" s="179">
        <f>W346+W347</f>
        <v>0</v>
      </c>
      <c r="X345" s="178" t="e">
        <f t="shared" si="127"/>
        <v>#DIV/0!</v>
      </c>
      <c r="Y345" s="71">
        <f>Y346+Y347</f>
        <v>0</v>
      </c>
      <c r="Z345" s="196" t="e">
        <f t="shared" si="129"/>
        <v>#DIV/0!</v>
      </c>
      <c r="AA345" s="53"/>
    </row>
    <row r="346" spans="1:27" s="31" customFormat="1" ht="15.75" hidden="1" customHeight="1" x14ac:dyDescent="0.25">
      <c r="A346" s="67" t="s">
        <v>226</v>
      </c>
      <c r="B346" s="67" t="s">
        <v>150</v>
      </c>
      <c r="C346" s="60" t="s">
        <v>474</v>
      </c>
      <c r="D346" s="67" t="s">
        <v>159</v>
      </c>
      <c r="E346" s="132" t="s">
        <v>13</v>
      </c>
      <c r="F346" s="132"/>
      <c r="G346" s="132"/>
      <c r="H346" s="132"/>
      <c r="I346" s="132"/>
      <c r="J346" s="132"/>
      <c r="K346" s="132"/>
      <c r="L346" s="132"/>
      <c r="M346" s="132"/>
      <c r="N346" s="132"/>
      <c r="O346" s="132"/>
      <c r="P346" s="132"/>
      <c r="Q346" s="132"/>
      <c r="R346" s="132"/>
      <c r="S346" s="132"/>
      <c r="T346" s="132"/>
      <c r="U346" s="112"/>
      <c r="V346" s="180">
        <v>0</v>
      </c>
      <c r="W346" s="180">
        <v>0</v>
      </c>
      <c r="X346" s="178" t="e">
        <f t="shared" si="127"/>
        <v>#DIV/0!</v>
      </c>
      <c r="Y346" s="37"/>
      <c r="Z346" s="196" t="e">
        <f t="shared" si="129"/>
        <v>#DIV/0!</v>
      </c>
      <c r="AA346" s="53"/>
    </row>
    <row r="347" spans="1:27" s="31" customFormat="1" ht="16.5" hidden="1" customHeight="1" x14ac:dyDescent="0.25">
      <c r="A347" s="67" t="s">
        <v>226</v>
      </c>
      <c r="B347" s="67" t="s">
        <v>150</v>
      </c>
      <c r="C347" s="60" t="s">
        <v>474</v>
      </c>
      <c r="D347" s="67" t="s">
        <v>496</v>
      </c>
      <c r="E347" s="132" t="s">
        <v>497</v>
      </c>
      <c r="F347" s="132"/>
      <c r="G347" s="132"/>
      <c r="H347" s="132"/>
      <c r="I347" s="132"/>
      <c r="J347" s="132"/>
      <c r="K347" s="132"/>
      <c r="L347" s="132"/>
      <c r="M347" s="132"/>
      <c r="N347" s="132"/>
      <c r="O347" s="132"/>
      <c r="P347" s="132"/>
      <c r="Q347" s="132"/>
      <c r="R347" s="132"/>
      <c r="S347" s="132"/>
      <c r="T347" s="132"/>
      <c r="U347" s="112"/>
      <c r="V347" s="180">
        <v>0</v>
      </c>
      <c r="W347" s="180">
        <v>0</v>
      </c>
      <c r="X347" s="178" t="e">
        <f t="shared" si="127"/>
        <v>#DIV/0!</v>
      </c>
      <c r="Y347" s="37"/>
      <c r="Z347" s="196" t="e">
        <f t="shared" si="129"/>
        <v>#DIV/0!</v>
      </c>
      <c r="AA347" s="53"/>
    </row>
    <row r="348" spans="1:27" s="31" customFormat="1" ht="17.25" hidden="1" customHeight="1" x14ac:dyDescent="0.25">
      <c r="A348" s="67" t="s">
        <v>226</v>
      </c>
      <c r="B348" s="67" t="s">
        <v>150</v>
      </c>
      <c r="C348" s="60" t="s">
        <v>470</v>
      </c>
      <c r="D348" s="67" t="s">
        <v>144</v>
      </c>
      <c r="E348" s="132" t="s">
        <v>476</v>
      </c>
      <c r="F348" s="132"/>
      <c r="G348" s="132"/>
      <c r="H348" s="132"/>
      <c r="I348" s="132"/>
      <c r="J348" s="132"/>
      <c r="K348" s="132"/>
      <c r="L348" s="132"/>
      <c r="M348" s="132"/>
      <c r="N348" s="132"/>
      <c r="O348" s="132"/>
      <c r="P348" s="132"/>
      <c r="Q348" s="132"/>
      <c r="R348" s="132"/>
      <c r="S348" s="132"/>
      <c r="T348" s="132"/>
      <c r="U348" s="111">
        <f>U349+U351+U353</f>
        <v>0</v>
      </c>
      <c r="V348" s="179">
        <f t="shared" ref="V348" si="135">V349+V351+V353</f>
        <v>0</v>
      </c>
      <c r="W348" s="179">
        <f>W349+W351+W353</f>
        <v>0</v>
      </c>
      <c r="X348" s="178" t="e">
        <f t="shared" si="127"/>
        <v>#DIV/0!</v>
      </c>
      <c r="Y348" s="45">
        <f t="shared" ref="Y348" si="136">Y349+Y351+Y353</f>
        <v>0</v>
      </c>
      <c r="Z348" s="196" t="e">
        <f t="shared" si="129"/>
        <v>#DIV/0!</v>
      </c>
      <c r="AA348" s="53"/>
    </row>
    <row r="349" spans="1:27" s="31" customFormat="1" ht="19.5" hidden="1" customHeight="1" x14ac:dyDescent="0.25">
      <c r="A349" s="67" t="s">
        <v>226</v>
      </c>
      <c r="B349" s="67" t="s">
        <v>150</v>
      </c>
      <c r="C349" s="60" t="s">
        <v>490</v>
      </c>
      <c r="D349" s="67" t="s">
        <v>144</v>
      </c>
      <c r="E349" s="132" t="s">
        <v>489</v>
      </c>
      <c r="F349" s="132"/>
      <c r="G349" s="132"/>
      <c r="H349" s="132"/>
      <c r="I349" s="132"/>
      <c r="J349" s="132"/>
      <c r="K349" s="132"/>
      <c r="L349" s="132"/>
      <c r="M349" s="132"/>
      <c r="N349" s="132"/>
      <c r="O349" s="132"/>
      <c r="P349" s="132"/>
      <c r="Q349" s="132"/>
      <c r="R349" s="132"/>
      <c r="S349" s="132"/>
      <c r="T349" s="132"/>
      <c r="U349" s="111">
        <f>U350</f>
        <v>0</v>
      </c>
      <c r="V349" s="179">
        <f t="shared" ref="V349:W349" si="137">V350</f>
        <v>0</v>
      </c>
      <c r="W349" s="179">
        <f t="shared" si="137"/>
        <v>0</v>
      </c>
      <c r="X349" s="178" t="e">
        <f t="shared" si="127"/>
        <v>#DIV/0!</v>
      </c>
      <c r="Y349" s="71">
        <f>Y350</f>
        <v>0</v>
      </c>
      <c r="Z349" s="196" t="e">
        <f t="shared" si="129"/>
        <v>#DIV/0!</v>
      </c>
      <c r="AA349" s="53"/>
    </row>
    <row r="350" spans="1:27" s="31" customFormat="1" ht="21.75" hidden="1" customHeight="1" x14ac:dyDescent="0.25">
      <c r="A350" s="67" t="s">
        <v>226</v>
      </c>
      <c r="B350" s="67" t="s">
        <v>150</v>
      </c>
      <c r="C350" s="60" t="s">
        <v>490</v>
      </c>
      <c r="D350" s="67" t="s">
        <v>159</v>
      </c>
      <c r="E350" s="132" t="s">
        <v>13</v>
      </c>
      <c r="F350" s="132"/>
      <c r="G350" s="132"/>
      <c r="H350" s="132"/>
      <c r="I350" s="132"/>
      <c r="J350" s="132"/>
      <c r="K350" s="132"/>
      <c r="L350" s="132"/>
      <c r="M350" s="132"/>
      <c r="N350" s="132"/>
      <c r="O350" s="132"/>
      <c r="P350" s="132"/>
      <c r="Q350" s="132"/>
      <c r="R350" s="132"/>
      <c r="S350" s="132"/>
      <c r="T350" s="132"/>
      <c r="U350" s="112"/>
      <c r="V350" s="180"/>
      <c r="W350" s="180"/>
      <c r="X350" s="178" t="e">
        <f t="shared" si="127"/>
        <v>#DIV/0!</v>
      </c>
      <c r="Y350" s="37"/>
      <c r="Z350" s="196" t="e">
        <f t="shared" si="129"/>
        <v>#DIV/0!</v>
      </c>
      <c r="AA350" s="53"/>
    </row>
    <row r="351" spans="1:27" s="31" customFormat="1" ht="21" hidden="1" customHeight="1" x14ac:dyDescent="0.25">
      <c r="A351" s="67" t="s">
        <v>226</v>
      </c>
      <c r="B351" s="67" t="s">
        <v>150</v>
      </c>
      <c r="C351" s="60" t="s">
        <v>491</v>
      </c>
      <c r="D351" s="67" t="s">
        <v>144</v>
      </c>
      <c r="E351" s="132" t="s">
        <v>488</v>
      </c>
      <c r="F351" s="132"/>
      <c r="G351" s="132"/>
      <c r="H351" s="132"/>
      <c r="I351" s="132"/>
      <c r="J351" s="132"/>
      <c r="K351" s="132"/>
      <c r="L351" s="132"/>
      <c r="M351" s="132"/>
      <c r="N351" s="132"/>
      <c r="O351" s="132"/>
      <c r="P351" s="132"/>
      <c r="Q351" s="132"/>
      <c r="R351" s="132"/>
      <c r="S351" s="132"/>
      <c r="T351" s="132"/>
      <c r="U351" s="111">
        <f>U352</f>
        <v>0</v>
      </c>
      <c r="V351" s="179">
        <f>V352</f>
        <v>0</v>
      </c>
      <c r="W351" s="179">
        <f t="shared" ref="W351" si="138">W352</f>
        <v>0</v>
      </c>
      <c r="X351" s="178" t="e">
        <f t="shared" si="127"/>
        <v>#DIV/0!</v>
      </c>
      <c r="Y351" s="71">
        <f>Y352</f>
        <v>0</v>
      </c>
      <c r="Z351" s="196" t="e">
        <f t="shared" si="129"/>
        <v>#DIV/0!</v>
      </c>
      <c r="AA351" s="53"/>
    </row>
    <row r="352" spans="1:27" s="31" customFormat="1" ht="21" hidden="1" customHeight="1" x14ac:dyDescent="0.25">
      <c r="A352" s="67" t="s">
        <v>226</v>
      </c>
      <c r="B352" s="67" t="s">
        <v>150</v>
      </c>
      <c r="C352" s="60" t="s">
        <v>491</v>
      </c>
      <c r="D352" s="67" t="s">
        <v>159</v>
      </c>
      <c r="E352" s="132" t="s">
        <v>13</v>
      </c>
      <c r="F352" s="132"/>
      <c r="G352" s="132"/>
      <c r="H352" s="132"/>
      <c r="I352" s="132"/>
      <c r="J352" s="132"/>
      <c r="K352" s="132"/>
      <c r="L352" s="132"/>
      <c r="M352" s="132"/>
      <c r="N352" s="132"/>
      <c r="O352" s="132"/>
      <c r="P352" s="132"/>
      <c r="Q352" s="132"/>
      <c r="R352" s="132"/>
      <c r="S352" s="132"/>
      <c r="T352" s="132"/>
      <c r="U352" s="112"/>
      <c r="V352" s="180"/>
      <c r="W352" s="180"/>
      <c r="X352" s="178" t="e">
        <f t="shared" si="127"/>
        <v>#DIV/0!</v>
      </c>
      <c r="Y352" s="37"/>
      <c r="Z352" s="196" t="e">
        <f t="shared" si="129"/>
        <v>#DIV/0!</v>
      </c>
      <c r="AA352" s="53"/>
    </row>
    <row r="353" spans="1:27" s="31" customFormat="1" ht="20.25" hidden="1" customHeight="1" x14ac:dyDescent="0.25">
      <c r="A353" s="67" t="s">
        <v>226</v>
      </c>
      <c r="B353" s="67" t="s">
        <v>150</v>
      </c>
      <c r="C353" s="60" t="s">
        <v>478</v>
      </c>
      <c r="D353" s="67" t="s">
        <v>144</v>
      </c>
      <c r="E353" s="132" t="s">
        <v>477</v>
      </c>
      <c r="F353" s="132"/>
      <c r="G353" s="132"/>
      <c r="H353" s="132"/>
      <c r="I353" s="132"/>
      <c r="J353" s="132"/>
      <c r="K353" s="132"/>
      <c r="L353" s="132"/>
      <c r="M353" s="132"/>
      <c r="N353" s="132"/>
      <c r="O353" s="132"/>
      <c r="P353" s="132"/>
      <c r="Q353" s="132"/>
      <c r="R353" s="132"/>
      <c r="S353" s="132"/>
      <c r="T353" s="132"/>
      <c r="U353" s="111">
        <f t="shared" ref="U353:V353" si="139">U354</f>
        <v>0</v>
      </c>
      <c r="V353" s="179">
        <f t="shared" si="139"/>
        <v>0</v>
      </c>
      <c r="W353" s="179">
        <f>W354</f>
        <v>0</v>
      </c>
      <c r="X353" s="178" t="e">
        <f t="shared" si="127"/>
        <v>#DIV/0!</v>
      </c>
      <c r="Y353" s="71">
        <f>Y354</f>
        <v>0</v>
      </c>
      <c r="Z353" s="196" t="e">
        <f t="shared" si="129"/>
        <v>#DIV/0!</v>
      </c>
      <c r="AA353" s="53"/>
    </row>
    <row r="354" spans="1:27" s="30" customFormat="1" ht="19.5" hidden="1" customHeight="1" x14ac:dyDescent="0.25">
      <c r="A354" s="67" t="s">
        <v>226</v>
      </c>
      <c r="B354" s="67" t="s">
        <v>150</v>
      </c>
      <c r="C354" s="60" t="s">
        <v>478</v>
      </c>
      <c r="D354" s="67" t="s">
        <v>159</v>
      </c>
      <c r="E354" s="132" t="s">
        <v>13</v>
      </c>
      <c r="F354" s="132"/>
      <c r="G354" s="132"/>
      <c r="H354" s="132"/>
      <c r="I354" s="132"/>
      <c r="J354" s="132"/>
      <c r="K354" s="132"/>
      <c r="L354" s="132"/>
      <c r="M354" s="132"/>
      <c r="N354" s="132"/>
      <c r="O354" s="132"/>
      <c r="P354" s="132"/>
      <c r="Q354" s="132"/>
      <c r="R354" s="132"/>
      <c r="S354" s="132"/>
      <c r="T354" s="132"/>
      <c r="U354" s="118"/>
      <c r="V354" s="186">
        <v>0</v>
      </c>
      <c r="W354" s="186">
        <v>0</v>
      </c>
      <c r="X354" s="178" t="e">
        <f t="shared" si="127"/>
        <v>#DIV/0!</v>
      </c>
      <c r="Y354" s="72"/>
      <c r="Z354" s="196" t="e">
        <f t="shared" si="129"/>
        <v>#DIV/0!</v>
      </c>
      <c r="AA354" s="54"/>
    </row>
    <row r="355" spans="1:27" s="31" customFormat="1" ht="15.75" customHeight="1" x14ac:dyDescent="0.25">
      <c r="A355" s="67" t="s">
        <v>226</v>
      </c>
      <c r="B355" s="67" t="s">
        <v>150</v>
      </c>
      <c r="C355" s="60" t="s">
        <v>556</v>
      </c>
      <c r="D355" s="67" t="s">
        <v>144</v>
      </c>
      <c r="E355" s="132" t="s">
        <v>557</v>
      </c>
      <c r="F355" s="132"/>
      <c r="G355" s="132"/>
      <c r="H355" s="132"/>
      <c r="I355" s="132"/>
      <c r="J355" s="132"/>
      <c r="K355" s="132"/>
      <c r="L355" s="132"/>
      <c r="M355" s="132"/>
      <c r="N355" s="132"/>
      <c r="O355" s="132"/>
      <c r="P355" s="132"/>
      <c r="Q355" s="132"/>
      <c r="R355" s="132"/>
      <c r="S355" s="132"/>
      <c r="T355" s="132"/>
      <c r="U355" s="111">
        <f>U356+U360+U363+U366</f>
        <v>2000000</v>
      </c>
      <c r="V355" s="179">
        <f>V356+V360+V363+V366</f>
        <v>2000000</v>
      </c>
      <c r="W355" s="179">
        <f>W356+W360+W363+W366</f>
        <v>2000000</v>
      </c>
      <c r="X355" s="178">
        <f t="shared" si="127"/>
        <v>100</v>
      </c>
      <c r="Y355" s="45">
        <f>Y356+Y360+Y363</f>
        <v>13121012.1</v>
      </c>
      <c r="Z355" s="196">
        <f t="shared" si="129"/>
        <v>15.24272658814178</v>
      </c>
      <c r="AA355" s="53"/>
    </row>
    <row r="356" spans="1:27" s="31" customFormat="1" ht="27.75" customHeight="1" x14ac:dyDescent="0.25">
      <c r="A356" s="67" t="s">
        <v>226</v>
      </c>
      <c r="B356" s="67" t="s">
        <v>150</v>
      </c>
      <c r="C356" s="60" t="s">
        <v>551</v>
      </c>
      <c r="D356" s="67" t="s">
        <v>144</v>
      </c>
      <c r="E356" s="132" t="s">
        <v>552</v>
      </c>
      <c r="F356" s="132"/>
      <c r="G356" s="132"/>
      <c r="H356" s="132"/>
      <c r="I356" s="132"/>
      <c r="J356" s="132"/>
      <c r="K356" s="132"/>
      <c r="L356" s="132"/>
      <c r="M356" s="132"/>
      <c r="N356" s="132"/>
      <c r="O356" s="132"/>
      <c r="P356" s="132"/>
      <c r="Q356" s="132"/>
      <c r="R356" s="132"/>
      <c r="S356" s="132"/>
      <c r="T356" s="132"/>
      <c r="U356" s="111">
        <f>U358+U359+U357</f>
        <v>2000000</v>
      </c>
      <c r="V356" s="179">
        <f t="shared" ref="V356:W356" si="140">V358+V359+V357</f>
        <v>2000000</v>
      </c>
      <c r="W356" s="179">
        <f t="shared" si="140"/>
        <v>2000000</v>
      </c>
      <c r="X356" s="178">
        <f t="shared" si="127"/>
        <v>100</v>
      </c>
      <c r="Y356" s="71">
        <f>Y358+Y359+Y357</f>
        <v>12262626.26</v>
      </c>
      <c r="Z356" s="196">
        <f t="shared" si="129"/>
        <v>16.309719937595162</v>
      </c>
      <c r="AA356" s="53"/>
    </row>
    <row r="357" spans="1:27" s="81" customFormat="1" ht="27.75" customHeight="1" x14ac:dyDescent="0.25">
      <c r="A357" s="67" t="s">
        <v>226</v>
      </c>
      <c r="B357" s="67" t="s">
        <v>150</v>
      </c>
      <c r="C357" s="60" t="s">
        <v>702</v>
      </c>
      <c r="D357" s="67" t="s">
        <v>201</v>
      </c>
      <c r="E357" s="132" t="s">
        <v>46</v>
      </c>
      <c r="F357" s="132"/>
      <c r="G357" s="132"/>
      <c r="H357" s="132"/>
      <c r="I357" s="132"/>
      <c r="J357" s="132"/>
      <c r="K357" s="132"/>
      <c r="L357" s="132"/>
      <c r="M357" s="132"/>
      <c r="N357" s="132"/>
      <c r="O357" s="132"/>
      <c r="P357" s="132"/>
      <c r="Q357" s="132"/>
      <c r="R357" s="132"/>
      <c r="S357" s="132"/>
      <c r="T357" s="132"/>
      <c r="U357" s="112">
        <v>491539</v>
      </c>
      <c r="V357" s="180">
        <v>491539</v>
      </c>
      <c r="W357" s="180">
        <v>491539</v>
      </c>
      <c r="X357" s="178">
        <f t="shared" si="127"/>
        <v>100</v>
      </c>
      <c r="Y357" s="37"/>
      <c r="Z357" s="196"/>
      <c r="AA357" s="53"/>
    </row>
    <row r="358" spans="1:27" s="31" customFormat="1" ht="16.5" customHeight="1" x14ac:dyDescent="0.25">
      <c r="A358" s="67" t="s">
        <v>226</v>
      </c>
      <c r="B358" s="67" t="s">
        <v>150</v>
      </c>
      <c r="C358" s="60" t="s">
        <v>551</v>
      </c>
      <c r="D358" s="67" t="s">
        <v>159</v>
      </c>
      <c r="E358" s="132" t="s">
        <v>681</v>
      </c>
      <c r="F358" s="132"/>
      <c r="G358" s="132"/>
      <c r="H358" s="132"/>
      <c r="I358" s="132"/>
      <c r="J358" s="132"/>
      <c r="K358" s="132"/>
      <c r="L358" s="132"/>
      <c r="M358" s="132"/>
      <c r="N358" s="132"/>
      <c r="O358" s="132"/>
      <c r="P358" s="132"/>
      <c r="Q358" s="132"/>
      <c r="R358" s="132"/>
      <c r="S358" s="132"/>
      <c r="T358" s="132"/>
      <c r="U358" s="112">
        <v>1508461</v>
      </c>
      <c r="V358" s="180">
        <v>1508461</v>
      </c>
      <c r="W358" s="180">
        <v>1508461</v>
      </c>
      <c r="X358" s="178">
        <f t="shared" si="127"/>
        <v>100</v>
      </c>
      <c r="Y358" s="37">
        <v>5513440.0099999998</v>
      </c>
      <c r="Z358" s="196">
        <f t="shared" si="129"/>
        <v>27.359706413129182</v>
      </c>
      <c r="AA358" s="53"/>
    </row>
    <row r="359" spans="1:27" s="31" customFormat="1" ht="26.25" customHeight="1" x14ac:dyDescent="0.25">
      <c r="A359" s="67" t="s">
        <v>226</v>
      </c>
      <c r="B359" s="67" t="s">
        <v>150</v>
      </c>
      <c r="C359" s="60" t="s">
        <v>551</v>
      </c>
      <c r="D359" s="67" t="s">
        <v>531</v>
      </c>
      <c r="E359" s="132" t="s">
        <v>532</v>
      </c>
      <c r="F359" s="132"/>
      <c r="G359" s="132"/>
      <c r="H359" s="132"/>
      <c r="I359" s="132"/>
      <c r="J359" s="132"/>
      <c r="K359" s="132"/>
      <c r="L359" s="132"/>
      <c r="M359" s="132"/>
      <c r="N359" s="132"/>
      <c r="O359" s="132"/>
      <c r="P359" s="132"/>
      <c r="Q359" s="132"/>
      <c r="R359" s="132"/>
      <c r="S359" s="132"/>
      <c r="T359" s="132"/>
      <c r="U359" s="112"/>
      <c r="V359" s="180"/>
      <c r="W359" s="180"/>
      <c r="X359" s="178"/>
      <c r="Y359" s="37">
        <v>6749186.25</v>
      </c>
      <c r="Z359" s="196">
        <f t="shared" si="129"/>
        <v>0</v>
      </c>
      <c r="AA359" s="53"/>
    </row>
    <row r="360" spans="1:27" s="31" customFormat="1" ht="24.75" hidden="1" customHeight="1" x14ac:dyDescent="0.25">
      <c r="A360" s="67" t="s">
        <v>226</v>
      </c>
      <c r="B360" s="67" t="s">
        <v>150</v>
      </c>
      <c r="C360" s="60" t="s">
        <v>553</v>
      </c>
      <c r="D360" s="67" t="s">
        <v>144</v>
      </c>
      <c r="E360" s="132" t="s">
        <v>554</v>
      </c>
      <c r="F360" s="132"/>
      <c r="G360" s="132"/>
      <c r="H360" s="132"/>
      <c r="I360" s="132"/>
      <c r="J360" s="132"/>
      <c r="K360" s="132"/>
      <c r="L360" s="132"/>
      <c r="M360" s="132"/>
      <c r="N360" s="132"/>
      <c r="O360" s="132"/>
      <c r="P360" s="132"/>
      <c r="Q360" s="132"/>
      <c r="R360" s="132"/>
      <c r="S360" s="132"/>
      <c r="T360" s="132"/>
      <c r="U360" s="111">
        <f>U361+U362</f>
        <v>0</v>
      </c>
      <c r="V360" s="179">
        <f>V361+V362</f>
        <v>0</v>
      </c>
      <c r="W360" s="179">
        <f>W361+W362</f>
        <v>0</v>
      </c>
      <c r="X360" s="178"/>
      <c r="Y360" s="71">
        <f>Y361+Y362</f>
        <v>0</v>
      </c>
      <c r="Z360" s="196" t="e">
        <f t="shared" si="129"/>
        <v>#DIV/0!</v>
      </c>
      <c r="AA360" s="53"/>
    </row>
    <row r="361" spans="1:27" s="31" customFormat="1" ht="15" hidden="1" customHeight="1" x14ac:dyDescent="0.25">
      <c r="A361" s="67" t="s">
        <v>226</v>
      </c>
      <c r="B361" s="67" t="s">
        <v>150</v>
      </c>
      <c r="C361" s="60" t="s">
        <v>553</v>
      </c>
      <c r="D361" s="67" t="s">
        <v>159</v>
      </c>
      <c r="E361" s="132" t="s">
        <v>13</v>
      </c>
      <c r="F361" s="132"/>
      <c r="G361" s="132"/>
      <c r="H361" s="132"/>
      <c r="I361" s="132"/>
      <c r="J361" s="132"/>
      <c r="K361" s="132"/>
      <c r="L361" s="132"/>
      <c r="M361" s="132"/>
      <c r="N361" s="132"/>
      <c r="O361" s="132"/>
      <c r="P361" s="132"/>
      <c r="Q361" s="132"/>
      <c r="R361" s="132"/>
      <c r="S361" s="132"/>
      <c r="T361" s="132"/>
      <c r="U361" s="112"/>
      <c r="V361" s="180"/>
      <c r="W361" s="180"/>
      <c r="X361" s="178"/>
      <c r="Y361" s="37"/>
      <c r="Z361" s="196" t="e">
        <f t="shared" si="129"/>
        <v>#DIV/0!</v>
      </c>
      <c r="AA361" s="53"/>
    </row>
    <row r="362" spans="1:27" s="31" customFormat="1" ht="27" hidden="1" customHeight="1" x14ac:dyDescent="0.25">
      <c r="A362" s="67" t="s">
        <v>226</v>
      </c>
      <c r="B362" s="67" t="s">
        <v>150</v>
      </c>
      <c r="C362" s="60" t="s">
        <v>553</v>
      </c>
      <c r="D362" s="67" t="s">
        <v>531</v>
      </c>
      <c r="E362" s="132" t="s">
        <v>532</v>
      </c>
      <c r="F362" s="132"/>
      <c r="G362" s="132"/>
      <c r="H362" s="132"/>
      <c r="I362" s="132"/>
      <c r="J362" s="132"/>
      <c r="K362" s="132"/>
      <c r="L362" s="132"/>
      <c r="M362" s="132"/>
      <c r="N362" s="132"/>
      <c r="O362" s="132"/>
      <c r="P362" s="132"/>
      <c r="Q362" s="132"/>
      <c r="R362" s="132"/>
      <c r="S362" s="132"/>
      <c r="T362" s="132"/>
      <c r="U362" s="112"/>
      <c r="V362" s="180"/>
      <c r="W362" s="180"/>
      <c r="X362" s="178"/>
      <c r="Y362" s="37"/>
      <c r="Z362" s="196" t="e">
        <f t="shared" si="129"/>
        <v>#DIV/0!</v>
      </c>
      <c r="AA362" s="53"/>
    </row>
    <row r="363" spans="1:27" s="31" customFormat="1" ht="28.5" customHeight="1" x14ac:dyDescent="0.25">
      <c r="A363" s="67" t="s">
        <v>226</v>
      </c>
      <c r="B363" s="67" t="s">
        <v>150</v>
      </c>
      <c r="C363" s="60" t="s">
        <v>555</v>
      </c>
      <c r="D363" s="67" t="s">
        <v>144</v>
      </c>
      <c r="E363" s="132" t="s">
        <v>475</v>
      </c>
      <c r="F363" s="132"/>
      <c r="G363" s="132"/>
      <c r="H363" s="132"/>
      <c r="I363" s="132"/>
      <c r="J363" s="132"/>
      <c r="K363" s="132"/>
      <c r="L363" s="132"/>
      <c r="M363" s="132"/>
      <c r="N363" s="132"/>
      <c r="O363" s="132"/>
      <c r="P363" s="132"/>
      <c r="Q363" s="132"/>
      <c r="R363" s="132"/>
      <c r="S363" s="132"/>
      <c r="T363" s="132"/>
      <c r="U363" s="111">
        <f>U364+U365</f>
        <v>0</v>
      </c>
      <c r="V363" s="179">
        <f t="shared" ref="V363:W363" si="141">V364+V365</f>
        <v>0</v>
      </c>
      <c r="W363" s="179">
        <f t="shared" si="141"/>
        <v>0</v>
      </c>
      <c r="X363" s="178"/>
      <c r="Y363" s="71">
        <f>Y364+Y365</f>
        <v>858385.84000000008</v>
      </c>
      <c r="Z363" s="196">
        <f t="shared" si="129"/>
        <v>0</v>
      </c>
      <c r="AA363" s="53"/>
    </row>
    <row r="364" spans="1:27" s="31" customFormat="1" ht="15" customHeight="1" x14ac:dyDescent="0.25">
      <c r="A364" s="67" t="s">
        <v>226</v>
      </c>
      <c r="B364" s="67" t="s">
        <v>150</v>
      </c>
      <c r="C364" s="60" t="s">
        <v>555</v>
      </c>
      <c r="D364" s="67" t="s">
        <v>159</v>
      </c>
      <c r="E364" s="132" t="s">
        <v>13</v>
      </c>
      <c r="F364" s="132"/>
      <c r="G364" s="132"/>
      <c r="H364" s="132"/>
      <c r="I364" s="132"/>
      <c r="J364" s="132"/>
      <c r="K364" s="132"/>
      <c r="L364" s="132"/>
      <c r="M364" s="132"/>
      <c r="N364" s="132"/>
      <c r="O364" s="132"/>
      <c r="P364" s="132"/>
      <c r="Q364" s="132"/>
      <c r="R364" s="132"/>
      <c r="S364" s="132"/>
      <c r="T364" s="132"/>
      <c r="U364" s="112"/>
      <c r="V364" s="180"/>
      <c r="W364" s="180"/>
      <c r="X364" s="178"/>
      <c r="Y364" s="37">
        <v>385941.69</v>
      </c>
      <c r="Z364" s="196">
        <f t="shared" si="129"/>
        <v>0</v>
      </c>
      <c r="AA364" s="53"/>
    </row>
    <row r="365" spans="1:27" s="31" customFormat="1" ht="27.75" customHeight="1" x14ac:dyDescent="0.25">
      <c r="A365" s="67" t="s">
        <v>226</v>
      </c>
      <c r="B365" s="67" t="s">
        <v>150</v>
      </c>
      <c r="C365" s="60" t="s">
        <v>555</v>
      </c>
      <c r="D365" s="67" t="s">
        <v>531</v>
      </c>
      <c r="E365" s="132" t="s">
        <v>532</v>
      </c>
      <c r="F365" s="132"/>
      <c r="G365" s="132"/>
      <c r="H365" s="132"/>
      <c r="I365" s="132"/>
      <c r="J365" s="132"/>
      <c r="K365" s="132"/>
      <c r="L365" s="132"/>
      <c r="M365" s="132"/>
      <c r="N365" s="132"/>
      <c r="O365" s="132"/>
      <c r="P365" s="132"/>
      <c r="Q365" s="132"/>
      <c r="R365" s="132"/>
      <c r="S365" s="132"/>
      <c r="T365" s="132"/>
      <c r="U365" s="112"/>
      <c r="V365" s="180"/>
      <c r="W365" s="180"/>
      <c r="X365" s="178"/>
      <c r="Y365" s="37">
        <v>472444.15</v>
      </c>
      <c r="Z365" s="196">
        <f t="shared" si="129"/>
        <v>0</v>
      </c>
      <c r="AA365" s="53"/>
    </row>
    <row r="366" spans="1:27" s="31" customFormat="1" ht="28.5" hidden="1" customHeight="1" x14ac:dyDescent="0.25">
      <c r="A366" s="67" t="s">
        <v>226</v>
      </c>
      <c r="B366" s="67" t="s">
        <v>150</v>
      </c>
      <c r="C366" s="60" t="s">
        <v>567</v>
      </c>
      <c r="D366" s="67" t="s">
        <v>144</v>
      </c>
      <c r="E366" s="132" t="s">
        <v>568</v>
      </c>
      <c r="F366" s="132"/>
      <c r="G366" s="132"/>
      <c r="H366" s="132"/>
      <c r="I366" s="132"/>
      <c r="J366" s="132"/>
      <c r="K366" s="132"/>
      <c r="L366" s="132"/>
      <c r="M366" s="132"/>
      <c r="N366" s="132"/>
      <c r="O366" s="132"/>
      <c r="P366" s="132"/>
      <c r="Q366" s="132"/>
      <c r="R366" s="132"/>
      <c r="S366" s="132"/>
      <c r="T366" s="132"/>
      <c r="U366" s="111">
        <f>U367</f>
        <v>0</v>
      </c>
      <c r="V366" s="179">
        <f t="shared" ref="V366:W366" si="142">V367</f>
        <v>0</v>
      </c>
      <c r="W366" s="179">
        <f t="shared" si="142"/>
        <v>0</v>
      </c>
      <c r="X366" s="178" t="e">
        <f t="shared" si="127"/>
        <v>#DIV/0!</v>
      </c>
      <c r="Y366" s="71">
        <f>Y367</f>
        <v>0</v>
      </c>
      <c r="Z366" s="196" t="e">
        <f t="shared" si="129"/>
        <v>#DIV/0!</v>
      </c>
      <c r="AA366" s="53"/>
    </row>
    <row r="367" spans="1:27" s="31" customFormat="1" ht="33" hidden="1" customHeight="1" x14ac:dyDescent="0.25">
      <c r="A367" s="67" t="s">
        <v>226</v>
      </c>
      <c r="B367" s="67" t="s">
        <v>150</v>
      </c>
      <c r="C367" s="60" t="s">
        <v>567</v>
      </c>
      <c r="D367" s="67" t="s">
        <v>531</v>
      </c>
      <c r="E367" s="132" t="s">
        <v>532</v>
      </c>
      <c r="F367" s="132"/>
      <c r="G367" s="132"/>
      <c r="H367" s="132"/>
      <c r="I367" s="132"/>
      <c r="J367" s="132"/>
      <c r="K367" s="132"/>
      <c r="L367" s="132"/>
      <c r="M367" s="132"/>
      <c r="N367" s="132"/>
      <c r="O367" s="132"/>
      <c r="P367" s="132"/>
      <c r="Q367" s="132"/>
      <c r="R367" s="132"/>
      <c r="S367" s="132"/>
      <c r="T367" s="132"/>
      <c r="U367" s="112"/>
      <c r="V367" s="180">
        <v>0</v>
      </c>
      <c r="W367" s="180">
        <v>0</v>
      </c>
      <c r="X367" s="178" t="e">
        <f t="shared" si="127"/>
        <v>#DIV/0!</v>
      </c>
      <c r="Y367" s="71"/>
      <c r="Z367" s="196" t="e">
        <f t="shared" si="129"/>
        <v>#DIV/0!</v>
      </c>
      <c r="AA367" s="53"/>
    </row>
    <row r="368" spans="1:27" s="39" customFormat="1" ht="20.25" hidden="1" customHeight="1" x14ac:dyDescent="0.25">
      <c r="A368" s="67" t="s">
        <v>226</v>
      </c>
      <c r="B368" s="67" t="s">
        <v>150</v>
      </c>
      <c r="C368" s="60" t="s">
        <v>161</v>
      </c>
      <c r="D368" s="67" t="s">
        <v>144</v>
      </c>
      <c r="E368" s="132" t="s">
        <v>15</v>
      </c>
      <c r="F368" s="132"/>
      <c r="G368" s="132"/>
      <c r="H368" s="132"/>
      <c r="I368" s="132"/>
      <c r="J368" s="132"/>
      <c r="K368" s="132"/>
      <c r="L368" s="132"/>
      <c r="M368" s="132"/>
      <c r="N368" s="132"/>
      <c r="O368" s="132"/>
      <c r="P368" s="132"/>
      <c r="Q368" s="132"/>
      <c r="R368" s="132"/>
      <c r="S368" s="132"/>
      <c r="T368" s="132"/>
      <c r="U368" s="111">
        <f>U369</f>
        <v>0</v>
      </c>
      <c r="V368" s="179">
        <f t="shared" ref="V368:W369" si="143">V369</f>
        <v>0</v>
      </c>
      <c r="W368" s="179">
        <f t="shared" si="143"/>
        <v>0</v>
      </c>
      <c r="X368" s="178" t="e">
        <f t="shared" si="127"/>
        <v>#DIV/0!</v>
      </c>
      <c r="Y368" s="71"/>
      <c r="Z368" s="196" t="e">
        <f t="shared" si="129"/>
        <v>#DIV/0!</v>
      </c>
      <c r="AA368" s="53"/>
    </row>
    <row r="369" spans="1:27" s="39" customFormat="1" ht="18" hidden="1" customHeight="1" x14ac:dyDescent="0.25">
      <c r="A369" s="67" t="s">
        <v>226</v>
      </c>
      <c r="B369" s="67" t="s">
        <v>150</v>
      </c>
      <c r="C369" s="60" t="s">
        <v>176</v>
      </c>
      <c r="D369" s="67" t="s">
        <v>144</v>
      </c>
      <c r="E369" s="132" t="s">
        <v>25</v>
      </c>
      <c r="F369" s="132"/>
      <c r="G369" s="132"/>
      <c r="H369" s="132"/>
      <c r="I369" s="132"/>
      <c r="J369" s="132"/>
      <c r="K369" s="132"/>
      <c r="L369" s="132"/>
      <c r="M369" s="132"/>
      <c r="N369" s="132"/>
      <c r="O369" s="132"/>
      <c r="P369" s="132"/>
      <c r="Q369" s="132"/>
      <c r="R369" s="132"/>
      <c r="S369" s="132"/>
      <c r="T369" s="132"/>
      <c r="U369" s="111">
        <f>U370</f>
        <v>0</v>
      </c>
      <c r="V369" s="179">
        <f t="shared" si="143"/>
        <v>0</v>
      </c>
      <c r="W369" s="179">
        <f t="shared" si="143"/>
        <v>0</v>
      </c>
      <c r="X369" s="178" t="e">
        <f t="shared" si="127"/>
        <v>#DIV/0!</v>
      </c>
      <c r="Y369" s="71"/>
      <c r="Z369" s="196" t="e">
        <f t="shared" si="129"/>
        <v>#DIV/0!</v>
      </c>
      <c r="AA369" s="53"/>
    </row>
    <row r="370" spans="1:27" s="39" customFormat="1" ht="15.75" hidden="1" customHeight="1" x14ac:dyDescent="0.25">
      <c r="A370" s="67" t="s">
        <v>226</v>
      </c>
      <c r="B370" s="67" t="s">
        <v>150</v>
      </c>
      <c r="C370" s="60" t="s">
        <v>177</v>
      </c>
      <c r="D370" s="67" t="s">
        <v>144</v>
      </c>
      <c r="E370" s="132" t="s">
        <v>26</v>
      </c>
      <c r="F370" s="132"/>
      <c r="G370" s="132"/>
      <c r="H370" s="132"/>
      <c r="I370" s="132"/>
      <c r="J370" s="132"/>
      <c r="K370" s="132"/>
      <c r="L370" s="132"/>
      <c r="M370" s="132"/>
      <c r="N370" s="132"/>
      <c r="O370" s="132"/>
      <c r="P370" s="132"/>
      <c r="Q370" s="132"/>
      <c r="R370" s="132"/>
      <c r="S370" s="132"/>
      <c r="T370" s="132"/>
      <c r="U370" s="111">
        <f>U371+U372</f>
        <v>0</v>
      </c>
      <c r="V370" s="179">
        <f t="shared" ref="V370:W370" si="144">V371+V372</f>
        <v>0</v>
      </c>
      <c r="W370" s="179">
        <f t="shared" si="144"/>
        <v>0</v>
      </c>
      <c r="X370" s="178" t="e">
        <f t="shared" si="127"/>
        <v>#DIV/0!</v>
      </c>
      <c r="Y370" s="71"/>
      <c r="Z370" s="196" t="e">
        <f t="shared" si="129"/>
        <v>#DIV/0!</v>
      </c>
      <c r="AA370" s="53"/>
    </row>
    <row r="371" spans="1:27" s="39" customFormat="1" ht="16.5" hidden="1" customHeight="1" x14ac:dyDescent="0.25">
      <c r="A371" s="67" t="s">
        <v>226</v>
      </c>
      <c r="B371" s="67" t="s">
        <v>150</v>
      </c>
      <c r="C371" s="60" t="s">
        <v>177</v>
      </c>
      <c r="D371" s="67" t="s">
        <v>159</v>
      </c>
      <c r="E371" s="132" t="s">
        <v>13</v>
      </c>
      <c r="F371" s="132"/>
      <c r="G371" s="132"/>
      <c r="H371" s="132"/>
      <c r="I371" s="132"/>
      <c r="J371" s="132"/>
      <c r="K371" s="132"/>
      <c r="L371" s="132"/>
      <c r="M371" s="132"/>
      <c r="N371" s="132"/>
      <c r="O371" s="132"/>
      <c r="P371" s="132"/>
      <c r="Q371" s="132"/>
      <c r="R371" s="132"/>
      <c r="S371" s="132"/>
      <c r="T371" s="132"/>
      <c r="U371" s="112"/>
      <c r="V371" s="180"/>
      <c r="W371" s="180"/>
      <c r="X371" s="178" t="e">
        <f t="shared" si="127"/>
        <v>#DIV/0!</v>
      </c>
      <c r="Y371" s="71"/>
      <c r="Z371" s="196" t="e">
        <f t="shared" si="129"/>
        <v>#DIV/0!</v>
      </c>
      <c r="AA371" s="53"/>
    </row>
    <row r="372" spans="1:27" s="39" customFormat="1" ht="27.75" hidden="1" customHeight="1" x14ac:dyDescent="0.25">
      <c r="A372" s="67" t="s">
        <v>226</v>
      </c>
      <c r="B372" s="67" t="s">
        <v>150</v>
      </c>
      <c r="C372" s="60" t="s">
        <v>177</v>
      </c>
      <c r="D372" s="67" t="s">
        <v>178</v>
      </c>
      <c r="E372" s="132" t="s">
        <v>546</v>
      </c>
      <c r="F372" s="132"/>
      <c r="G372" s="132"/>
      <c r="H372" s="132"/>
      <c r="I372" s="132"/>
      <c r="J372" s="132"/>
      <c r="K372" s="132"/>
      <c r="L372" s="132"/>
      <c r="M372" s="132"/>
      <c r="N372" s="132"/>
      <c r="O372" s="132"/>
      <c r="P372" s="132"/>
      <c r="Q372" s="132"/>
      <c r="R372" s="132"/>
      <c r="S372" s="132"/>
      <c r="T372" s="132"/>
      <c r="U372" s="112"/>
      <c r="V372" s="180"/>
      <c r="W372" s="180"/>
      <c r="X372" s="178" t="e">
        <f t="shared" si="127"/>
        <v>#DIV/0!</v>
      </c>
      <c r="Y372" s="71"/>
      <c r="Z372" s="196" t="e">
        <f t="shared" si="129"/>
        <v>#DIV/0!</v>
      </c>
      <c r="AA372" s="53"/>
    </row>
    <row r="373" spans="1:27" s="30" customFormat="1" ht="15" customHeight="1" x14ac:dyDescent="0.25">
      <c r="A373" s="41" t="s">
        <v>226</v>
      </c>
      <c r="B373" s="41" t="s">
        <v>226</v>
      </c>
      <c r="C373" s="60" t="s">
        <v>143</v>
      </c>
      <c r="D373" s="41" t="s">
        <v>144</v>
      </c>
      <c r="E373" s="132" t="s">
        <v>95</v>
      </c>
      <c r="F373" s="132"/>
      <c r="G373" s="132"/>
      <c r="H373" s="132"/>
      <c r="I373" s="132"/>
      <c r="J373" s="132"/>
      <c r="K373" s="132"/>
      <c r="L373" s="132"/>
      <c r="M373" s="132"/>
      <c r="N373" s="132"/>
      <c r="O373" s="132"/>
      <c r="P373" s="132"/>
      <c r="Q373" s="132"/>
      <c r="R373" s="132"/>
      <c r="S373" s="132"/>
      <c r="T373" s="132"/>
      <c r="U373" s="109">
        <f>U374+U392+U399</f>
        <v>36395372.82</v>
      </c>
      <c r="V373" s="78">
        <f t="shared" ref="V373:W373" si="145">V374+V392+V399</f>
        <v>36852461.82</v>
      </c>
      <c r="W373" s="78">
        <f t="shared" si="145"/>
        <v>34127665.359999999</v>
      </c>
      <c r="X373" s="178">
        <f t="shared" si="127"/>
        <v>92.606202339184733</v>
      </c>
      <c r="Y373" s="45">
        <f>Y374+Y392+Y399</f>
        <v>96560623.560000002</v>
      </c>
      <c r="Z373" s="196">
        <f t="shared" si="129"/>
        <v>35.343252872423761</v>
      </c>
      <c r="AA373" s="47"/>
    </row>
    <row r="374" spans="1:27" s="30" customFormat="1" ht="26.25" customHeight="1" x14ac:dyDescent="0.25">
      <c r="A374" s="41" t="s">
        <v>226</v>
      </c>
      <c r="B374" s="41" t="s">
        <v>226</v>
      </c>
      <c r="C374" s="60" t="s">
        <v>197</v>
      </c>
      <c r="D374" s="41" t="s">
        <v>144</v>
      </c>
      <c r="E374" s="131" t="s">
        <v>690</v>
      </c>
      <c r="F374" s="131"/>
      <c r="G374" s="131"/>
      <c r="H374" s="131"/>
      <c r="I374" s="131"/>
      <c r="J374" s="131"/>
      <c r="K374" s="131"/>
      <c r="L374" s="131"/>
      <c r="M374" s="131"/>
      <c r="N374" s="131"/>
      <c r="O374" s="131"/>
      <c r="P374" s="131"/>
      <c r="Q374" s="131"/>
      <c r="R374" s="131"/>
      <c r="S374" s="131"/>
      <c r="T374" s="131"/>
      <c r="U374" s="109">
        <f>U375</f>
        <v>23623948.82</v>
      </c>
      <c r="V374" s="78">
        <f t="shared" ref="V374:Y375" si="146">V375</f>
        <v>23719595.82</v>
      </c>
      <c r="W374" s="78">
        <f t="shared" si="146"/>
        <v>22927762.649999999</v>
      </c>
      <c r="X374" s="178">
        <f t="shared" si="127"/>
        <v>96.661691978189864</v>
      </c>
      <c r="Y374" s="45">
        <f t="shared" si="146"/>
        <v>13980919.549999999</v>
      </c>
      <c r="Z374" s="196">
        <f t="shared" si="129"/>
        <v>163.99323784106889</v>
      </c>
      <c r="AA374" s="47"/>
    </row>
    <row r="375" spans="1:27" s="30" customFormat="1" ht="26.25" customHeight="1" x14ac:dyDescent="0.25">
      <c r="A375" s="41" t="s">
        <v>226</v>
      </c>
      <c r="B375" s="41" t="s">
        <v>226</v>
      </c>
      <c r="C375" s="60" t="s">
        <v>232</v>
      </c>
      <c r="D375" s="41" t="s">
        <v>144</v>
      </c>
      <c r="E375" s="155" t="s">
        <v>456</v>
      </c>
      <c r="F375" s="155"/>
      <c r="G375" s="155"/>
      <c r="H375" s="155"/>
      <c r="I375" s="155"/>
      <c r="J375" s="155"/>
      <c r="K375" s="155"/>
      <c r="L375" s="155"/>
      <c r="M375" s="155"/>
      <c r="N375" s="155"/>
      <c r="O375" s="155"/>
      <c r="P375" s="155"/>
      <c r="Q375" s="155"/>
      <c r="R375" s="155"/>
      <c r="S375" s="155"/>
      <c r="T375" s="155"/>
      <c r="U375" s="108">
        <f>U376</f>
        <v>23623948.82</v>
      </c>
      <c r="V375" s="77">
        <f t="shared" si="146"/>
        <v>23719595.82</v>
      </c>
      <c r="W375" s="77">
        <f t="shared" si="146"/>
        <v>22927762.649999999</v>
      </c>
      <c r="X375" s="178">
        <f t="shared" si="127"/>
        <v>96.661691978189864</v>
      </c>
      <c r="Y375" s="43">
        <f t="shared" si="146"/>
        <v>13980919.549999999</v>
      </c>
      <c r="Z375" s="196">
        <f t="shared" si="129"/>
        <v>163.99323784106889</v>
      </c>
      <c r="AA375" s="47"/>
    </row>
    <row r="376" spans="1:27" s="30" customFormat="1" ht="15.75" customHeight="1" x14ac:dyDescent="0.25">
      <c r="A376" s="41" t="s">
        <v>226</v>
      </c>
      <c r="B376" s="41" t="s">
        <v>226</v>
      </c>
      <c r="C376" s="60" t="s">
        <v>269</v>
      </c>
      <c r="D376" s="41" t="s">
        <v>144</v>
      </c>
      <c r="E376" s="132" t="s">
        <v>96</v>
      </c>
      <c r="F376" s="132"/>
      <c r="G376" s="132"/>
      <c r="H376" s="132"/>
      <c r="I376" s="132"/>
      <c r="J376" s="132"/>
      <c r="K376" s="132"/>
      <c r="L376" s="132"/>
      <c r="M376" s="132"/>
      <c r="N376" s="132"/>
      <c r="O376" s="132"/>
      <c r="P376" s="132"/>
      <c r="Q376" s="132"/>
      <c r="R376" s="132"/>
      <c r="S376" s="132"/>
      <c r="T376" s="132"/>
      <c r="U376" s="109">
        <f>U379+U377</f>
        <v>23623948.82</v>
      </c>
      <c r="V376" s="78">
        <f t="shared" ref="V376:W376" si="147">V379+V377</f>
        <v>23719595.82</v>
      </c>
      <c r="W376" s="78">
        <f t="shared" si="147"/>
        <v>22927762.649999999</v>
      </c>
      <c r="X376" s="178">
        <f t="shared" si="127"/>
        <v>96.661691978189864</v>
      </c>
      <c r="Y376" s="45">
        <f>Y379+Y377</f>
        <v>13980919.549999999</v>
      </c>
      <c r="Z376" s="196">
        <f t="shared" si="129"/>
        <v>163.99323784106889</v>
      </c>
      <c r="AA376" s="47"/>
    </row>
    <row r="377" spans="1:27" s="30" customFormat="1" ht="15.75" customHeight="1" x14ac:dyDescent="0.25">
      <c r="A377" s="70" t="s">
        <v>226</v>
      </c>
      <c r="B377" s="70" t="s">
        <v>226</v>
      </c>
      <c r="C377" s="60" t="s">
        <v>682</v>
      </c>
      <c r="D377" s="70" t="s">
        <v>144</v>
      </c>
      <c r="E377" s="132" t="s">
        <v>20</v>
      </c>
      <c r="F377" s="132"/>
      <c r="G377" s="132"/>
      <c r="H377" s="132"/>
      <c r="I377" s="132"/>
      <c r="J377" s="132"/>
      <c r="K377" s="132"/>
      <c r="L377" s="132"/>
      <c r="M377" s="132"/>
      <c r="N377" s="132"/>
      <c r="O377" s="132"/>
      <c r="P377" s="132"/>
      <c r="Q377" s="132"/>
      <c r="R377" s="132"/>
      <c r="S377" s="132"/>
      <c r="T377" s="132"/>
      <c r="U377" s="109">
        <f>U378</f>
        <v>4038.38</v>
      </c>
      <c r="V377" s="78">
        <f t="shared" ref="V377:W377" si="148">V378</f>
        <v>4038.38</v>
      </c>
      <c r="W377" s="78">
        <f t="shared" si="148"/>
        <v>3629.54</v>
      </c>
      <c r="X377" s="178">
        <f t="shared" si="127"/>
        <v>89.87613845155731</v>
      </c>
      <c r="Y377" s="45">
        <f>Y378</f>
        <v>0</v>
      </c>
      <c r="Z377" s="196"/>
      <c r="AA377" s="47"/>
    </row>
    <row r="378" spans="1:27" s="30" customFormat="1" ht="15.75" customHeight="1" x14ac:dyDescent="0.25">
      <c r="A378" s="70" t="s">
        <v>226</v>
      </c>
      <c r="B378" s="70" t="s">
        <v>226</v>
      </c>
      <c r="C378" s="60" t="s">
        <v>682</v>
      </c>
      <c r="D378" s="70" t="s">
        <v>159</v>
      </c>
      <c r="E378" s="132" t="s">
        <v>681</v>
      </c>
      <c r="F378" s="132"/>
      <c r="G378" s="132"/>
      <c r="H378" s="132"/>
      <c r="I378" s="132"/>
      <c r="J378" s="132"/>
      <c r="K378" s="132"/>
      <c r="L378" s="132"/>
      <c r="M378" s="132"/>
      <c r="N378" s="132"/>
      <c r="O378" s="132"/>
      <c r="P378" s="132"/>
      <c r="Q378" s="132"/>
      <c r="R378" s="132"/>
      <c r="S378" s="132"/>
      <c r="T378" s="132"/>
      <c r="U378" s="110">
        <v>4038.38</v>
      </c>
      <c r="V378" s="75">
        <v>4038.38</v>
      </c>
      <c r="W378" s="75">
        <v>3629.54</v>
      </c>
      <c r="X378" s="178">
        <f t="shared" si="127"/>
        <v>89.87613845155731</v>
      </c>
      <c r="Y378" s="38"/>
      <c r="Z378" s="196"/>
      <c r="AA378" s="47"/>
    </row>
    <row r="379" spans="1:27" s="30" customFormat="1" ht="15.75" customHeight="1" x14ac:dyDescent="0.25">
      <c r="A379" s="41" t="s">
        <v>226</v>
      </c>
      <c r="B379" s="41" t="s">
        <v>226</v>
      </c>
      <c r="C379" s="60" t="s">
        <v>270</v>
      </c>
      <c r="D379" s="41" t="s">
        <v>144</v>
      </c>
      <c r="E379" s="132" t="s">
        <v>97</v>
      </c>
      <c r="F379" s="132"/>
      <c r="G379" s="132"/>
      <c r="H379" s="132"/>
      <c r="I379" s="132"/>
      <c r="J379" s="132"/>
      <c r="K379" s="132"/>
      <c r="L379" s="132"/>
      <c r="M379" s="132"/>
      <c r="N379" s="132"/>
      <c r="O379" s="132"/>
      <c r="P379" s="132"/>
      <c r="Q379" s="132"/>
      <c r="R379" s="132"/>
      <c r="S379" s="132"/>
      <c r="T379" s="132"/>
      <c r="U379" s="109">
        <f>SUM(U380:U391)</f>
        <v>23619910.440000001</v>
      </c>
      <c r="V379" s="78">
        <f>SUM(V380:V391)</f>
        <v>23715557.440000001</v>
      </c>
      <c r="W379" s="78">
        <f>SUM(W380:W391)</f>
        <v>22924133.109999999</v>
      </c>
      <c r="X379" s="178">
        <f t="shared" si="127"/>
        <v>96.662847449391421</v>
      </c>
      <c r="Y379" s="45">
        <f>SUM(Y380:Y391)</f>
        <v>13980919.549999999</v>
      </c>
      <c r="Z379" s="196">
        <f t="shared" si="129"/>
        <v>163.96727717383942</v>
      </c>
      <c r="AA379" s="47"/>
    </row>
    <row r="380" spans="1:27" s="30" customFormat="1" ht="15.75" customHeight="1" x14ac:dyDescent="0.25">
      <c r="A380" s="41" t="s">
        <v>226</v>
      </c>
      <c r="B380" s="41" t="s">
        <v>226</v>
      </c>
      <c r="C380" s="60" t="s">
        <v>270</v>
      </c>
      <c r="D380" s="41" t="s">
        <v>271</v>
      </c>
      <c r="E380" s="132" t="s">
        <v>98</v>
      </c>
      <c r="F380" s="132"/>
      <c r="G380" s="132"/>
      <c r="H380" s="132"/>
      <c r="I380" s="132"/>
      <c r="J380" s="132"/>
      <c r="K380" s="132"/>
      <c r="L380" s="132"/>
      <c r="M380" s="132"/>
      <c r="N380" s="132"/>
      <c r="O380" s="132"/>
      <c r="P380" s="132"/>
      <c r="Q380" s="132"/>
      <c r="R380" s="132"/>
      <c r="S380" s="132"/>
      <c r="T380" s="132"/>
      <c r="U380" s="110">
        <v>11242408.09</v>
      </c>
      <c r="V380" s="75">
        <v>11203408.09</v>
      </c>
      <c r="W380" s="75">
        <v>11172844.25</v>
      </c>
      <c r="X380" s="178">
        <f t="shared" si="127"/>
        <v>99.727191585324107</v>
      </c>
      <c r="Y380" s="38">
        <v>6430065.4699999997</v>
      </c>
      <c r="Z380" s="196">
        <f t="shared" si="129"/>
        <v>173.7594166362353</v>
      </c>
      <c r="AA380" s="47"/>
    </row>
    <row r="381" spans="1:27" s="30" customFormat="1" ht="15.75" hidden="1" customHeight="1" x14ac:dyDescent="0.25">
      <c r="A381" s="41" t="s">
        <v>226</v>
      </c>
      <c r="B381" s="41" t="s">
        <v>226</v>
      </c>
      <c r="C381" s="60" t="s">
        <v>270</v>
      </c>
      <c r="D381" s="41" t="s">
        <v>272</v>
      </c>
      <c r="E381" s="132" t="s">
        <v>99</v>
      </c>
      <c r="F381" s="132"/>
      <c r="G381" s="132"/>
      <c r="H381" s="132"/>
      <c r="I381" s="132"/>
      <c r="J381" s="132"/>
      <c r="K381" s="132"/>
      <c r="L381" s="132"/>
      <c r="M381" s="132"/>
      <c r="N381" s="132"/>
      <c r="O381" s="132"/>
      <c r="P381" s="132"/>
      <c r="Q381" s="132"/>
      <c r="R381" s="132"/>
      <c r="S381" s="132"/>
      <c r="T381" s="132"/>
      <c r="U381" s="110"/>
      <c r="V381" s="180"/>
      <c r="W381" s="180"/>
      <c r="X381" s="178" t="e">
        <f t="shared" si="127"/>
        <v>#DIV/0!</v>
      </c>
      <c r="Y381" s="38"/>
      <c r="Z381" s="196" t="e">
        <f t="shared" si="129"/>
        <v>#DIV/0!</v>
      </c>
      <c r="AA381" s="47"/>
    </row>
    <row r="382" spans="1:27" s="30" customFormat="1" ht="26.25" customHeight="1" x14ac:dyDescent="0.25">
      <c r="A382" s="41" t="s">
        <v>226</v>
      </c>
      <c r="B382" s="41" t="s">
        <v>226</v>
      </c>
      <c r="C382" s="60" t="s">
        <v>270</v>
      </c>
      <c r="D382" s="41" t="s">
        <v>273</v>
      </c>
      <c r="E382" s="132" t="s">
        <v>100</v>
      </c>
      <c r="F382" s="132"/>
      <c r="G382" s="132"/>
      <c r="H382" s="132"/>
      <c r="I382" s="132"/>
      <c r="J382" s="132"/>
      <c r="K382" s="132"/>
      <c r="L382" s="132"/>
      <c r="M382" s="132"/>
      <c r="N382" s="132"/>
      <c r="O382" s="132"/>
      <c r="P382" s="132"/>
      <c r="Q382" s="132"/>
      <c r="R382" s="132"/>
      <c r="S382" s="132"/>
      <c r="T382" s="132"/>
      <c r="U382" s="110">
        <v>3203574.65</v>
      </c>
      <c r="V382" s="187">
        <v>3242574.65</v>
      </c>
      <c r="W382" s="187">
        <v>3242478.6</v>
      </c>
      <c r="X382" s="178">
        <f t="shared" si="127"/>
        <v>99.997037847686869</v>
      </c>
      <c r="Y382" s="37">
        <v>1916263.88</v>
      </c>
      <c r="Z382" s="196">
        <f t="shared" si="129"/>
        <v>169.2083555840963</v>
      </c>
      <c r="AA382" s="47"/>
    </row>
    <row r="383" spans="1:27" s="30" customFormat="1" ht="27.75" customHeight="1" x14ac:dyDescent="0.25">
      <c r="A383" s="41" t="s">
        <v>226</v>
      </c>
      <c r="B383" s="41" t="s">
        <v>226</v>
      </c>
      <c r="C383" s="60" t="s">
        <v>270</v>
      </c>
      <c r="D383" s="41" t="s">
        <v>201</v>
      </c>
      <c r="E383" s="132" t="s">
        <v>46</v>
      </c>
      <c r="F383" s="132"/>
      <c r="G383" s="132"/>
      <c r="H383" s="132"/>
      <c r="I383" s="132"/>
      <c r="J383" s="132"/>
      <c r="K383" s="132"/>
      <c r="L383" s="132"/>
      <c r="M383" s="132"/>
      <c r="N383" s="132"/>
      <c r="O383" s="132"/>
      <c r="P383" s="132"/>
      <c r="Q383" s="132"/>
      <c r="R383" s="132"/>
      <c r="S383" s="132"/>
      <c r="T383" s="132"/>
      <c r="U383" s="110">
        <v>98000</v>
      </c>
      <c r="V383" s="180">
        <v>98000</v>
      </c>
      <c r="W383" s="180">
        <v>98000</v>
      </c>
      <c r="X383" s="178">
        <f t="shared" si="127"/>
        <v>100</v>
      </c>
      <c r="Y383" s="38"/>
      <c r="Z383" s="196"/>
      <c r="AA383" s="47"/>
    </row>
    <row r="384" spans="1:27" s="30" customFormat="1" ht="17.25" customHeight="1" x14ac:dyDescent="0.25">
      <c r="A384" s="41" t="s">
        <v>226</v>
      </c>
      <c r="B384" s="41" t="s">
        <v>226</v>
      </c>
      <c r="C384" s="60" t="s">
        <v>270</v>
      </c>
      <c r="D384" s="41" t="s">
        <v>159</v>
      </c>
      <c r="E384" s="132" t="s">
        <v>681</v>
      </c>
      <c r="F384" s="132"/>
      <c r="G384" s="132"/>
      <c r="H384" s="132"/>
      <c r="I384" s="132"/>
      <c r="J384" s="132"/>
      <c r="K384" s="132"/>
      <c r="L384" s="132"/>
      <c r="M384" s="132"/>
      <c r="N384" s="132"/>
      <c r="O384" s="132"/>
      <c r="P384" s="132"/>
      <c r="Q384" s="132"/>
      <c r="R384" s="132"/>
      <c r="S384" s="132"/>
      <c r="T384" s="132"/>
      <c r="U384" s="110">
        <v>7528109.1100000003</v>
      </c>
      <c r="V384" s="180">
        <v>7573109.1100000003</v>
      </c>
      <c r="W384" s="180">
        <v>6991357.4900000002</v>
      </c>
      <c r="X384" s="178">
        <f t="shared" si="127"/>
        <v>92.318193075657405</v>
      </c>
      <c r="Y384" s="37">
        <v>4691516.5</v>
      </c>
      <c r="Z384" s="196">
        <f t="shared" si="129"/>
        <v>149.02127041437453</v>
      </c>
      <c r="AA384" s="47"/>
    </row>
    <row r="385" spans="1:27" s="30" customFormat="1" x14ac:dyDescent="0.25">
      <c r="A385" s="41" t="s">
        <v>226</v>
      </c>
      <c r="B385" s="41" t="s">
        <v>226</v>
      </c>
      <c r="C385" s="60" t="s">
        <v>270</v>
      </c>
      <c r="D385" s="41" t="s">
        <v>604</v>
      </c>
      <c r="E385" s="132" t="s">
        <v>605</v>
      </c>
      <c r="F385" s="132"/>
      <c r="G385" s="132"/>
      <c r="H385" s="132"/>
      <c r="I385" s="132"/>
      <c r="J385" s="132"/>
      <c r="K385" s="132"/>
      <c r="L385" s="132"/>
      <c r="M385" s="132"/>
      <c r="N385" s="132"/>
      <c r="O385" s="132"/>
      <c r="P385" s="132"/>
      <c r="Q385" s="132"/>
      <c r="R385" s="132"/>
      <c r="S385" s="132"/>
      <c r="T385" s="132"/>
      <c r="U385" s="110">
        <v>640767.06000000006</v>
      </c>
      <c r="V385" s="180">
        <v>640767.06000000006</v>
      </c>
      <c r="W385" s="180">
        <v>472324.71</v>
      </c>
      <c r="X385" s="178">
        <f t="shared" si="127"/>
        <v>73.712389335369394</v>
      </c>
      <c r="Y385" s="37">
        <v>154342.70000000001</v>
      </c>
      <c r="Z385" s="196" t="s">
        <v>744</v>
      </c>
      <c r="AA385" s="47"/>
    </row>
    <row r="386" spans="1:27" s="30" customFormat="1" ht="26.25" hidden="1" customHeight="1" x14ac:dyDescent="0.25">
      <c r="A386" s="41" t="s">
        <v>226</v>
      </c>
      <c r="B386" s="41" t="s">
        <v>226</v>
      </c>
      <c r="C386" s="60" t="s">
        <v>270</v>
      </c>
      <c r="D386" s="41" t="s">
        <v>306</v>
      </c>
      <c r="E386" s="132" t="s">
        <v>127</v>
      </c>
      <c r="F386" s="132"/>
      <c r="G386" s="132"/>
      <c r="H386" s="132"/>
      <c r="I386" s="132"/>
      <c r="J386" s="132"/>
      <c r="K386" s="132"/>
      <c r="L386" s="132"/>
      <c r="M386" s="132"/>
      <c r="N386" s="132"/>
      <c r="O386" s="132"/>
      <c r="P386" s="132"/>
      <c r="Q386" s="132"/>
      <c r="R386" s="132"/>
      <c r="S386" s="132"/>
      <c r="T386" s="132"/>
      <c r="U386" s="110"/>
      <c r="V386" s="180"/>
      <c r="W386" s="180"/>
      <c r="X386" s="178" t="e">
        <f t="shared" si="127"/>
        <v>#DIV/0!</v>
      </c>
      <c r="Y386" s="37"/>
      <c r="Z386" s="196" t="e">
        <f t="shared" si="129"/>
        <v>#DIV/0!</v>
      </c>
      <c r="AA386" s="47"/>
    </row>
    <row r="387" spans="1:27" s="30" customFormat="1" ht="17.25" customHeight="1" x14ac:dyDescent="0.25">
      <c r="A387" s="41" t="s">
        <v>226</v>
      </c>
      <c r="B387" s="41" t="s">
        <v>226</v>
      </c>
      <c r="C387" s="60" t="s">
        <v>270</v>
      </c>
      <c r="D387" s="41" t="s">
        <v>178</v>
      </c>
      <c r="E387" s="132" t="s">
        <v>594</v>
      </c>
      <c r="F387" s="132"/>
      <c r="G387" s="132"/>
      <c r="H387" s="132"/>
      <c r="I387" s="132"/>
      <c r="J387" s="132"/>
      <c r="K387" s="132"/>
      <c r="L387" s="132"/>
      <c r="M387" s="132"/>
      <c r="N387" s="132"/>
      <c r="O387" s="132"/>
      <c r="P387" s="132"/>
      <c r="Q387" s="132"/>
      <c r="R387" s="132"/>
      <c r="S387" s="132"/>
      <c r="T387" s="132"/>
      <c r="U387" s="110">
        <v>1000</v>
      </c>
      <c r="V387" s="180">
        <v>1000</v>
      </c>
      <c r="W387" s="180"/>
      <c r="X387" s="178">
        <f t="shared" si="127"/>
        <v>0</v>
      </c>
      <c r="Y387" s="37"/>
      <c r="Z387" s="196"/>
      <c r="AA387" s="47"/>
    </row>
    <row r="388" spans="1:27" s="30" customFormat="1" ht="17.25" customHeight="1" x14ac:dyDescent="0.25">
      <c r="A388" s="41" t="s">
        <v>226</v>
      </c>
      <c r="B388" s="41" t="s">
        <v>226</v>
      </c>
      <c r="C388" s="60" t="s">
        <v>270</v>
      </c>
      <c r="D388" s="41" t="s">
        <v>151</v>
      </c>
      <c r="E388" s="132" t="s">
        <v>7</v>
      </c>
      <c r="F388" s="132"/>
      <c r="G388" s="132"/>
      <c r="H388" s="132"/>
      <c r="I388" s="132"/>
      <c r="J388" s="132"/>
      <c r="K388" s="132"/>
      <c r="L388" s="132"/>
      <c r="M388" s="132"/>
      <c r="N388" s="132"/>
      <c r="O388" s="132"/>
      <c r="P388" s="132"/>
      <c r="Q388" s="132"/>
      <c r="R388" s="132"/>
      <c r="S388" s="132"/>
      <c r="T388" s="132"/>
      <c r="U388" s="110">
        <v>819379</v>
      </c>
      <c r="V388" s="180">
        <v>819379</v>
      </c>
      <c r="W388" s="180">
        <v>819379</v>
      </c>
      <c r="X388" s="178">
        <f t="shared" si="127"/>
        <v>100</v>
      </c>
      <c r="Y388" s="38">
        <v>749065</v>
      </c>
      <c r="Z388" s="196">
        <f t="shared" si="129"/>
        <v>109.38690233824835</v>
      </c>
      <c r="AA388" s="47"/>
    </row>
    <row r="389" spans="1:27" s="30" customFormat="1" ht="17.25" customHeight="1" x14ac:dyDescent="0.25">
      <c r="A389" s="41" t="s">
        <v>226</v>
      </c>
      <c r="B389" s="41" t="s">
        <v>226</v>
      </c>
      <c r="C389" s="60" t="s">
        <v>270</v>
      </c>
      <c r="D389" s="41" t="s">
        <v>152</v>
      </c>
      <c r="E389" s="132" t="s">
        <v>8</v>
      </c>
      <c r="F389" s="132"/>
      <c r="G389" s="132"/>
      <c r="H389" s="132"/>
      <c r="I389" s="132"/>
      <c r="J389" s="132"/>
      <c r="K389" s="132"/>
      <c r="L389" s="132"/>
      <c r="M389" s="132"/>
      <c r="N389" s="132"/>
      <c r="O389" s="132"/>
      <c r="P389" s="132"/>
      <c r="Q389" s="132"/>
      <c r="R389" s="132"/>
      <c r="S389" s="132"/>
      <c r="T389" s="132"/>
      <c r="U389" s="110">
        <v>73056</v>
      </c>
      <c r="V389" s="180">
        <v>76617</v>
      </c>
      <c r="W389" s="180">
        <v>76616.25</v>
      </c>
      <c r="X389" s="178">
        <f t="shared" si="127"/>
        <v>99.999021104976705</v>
      </c>
      <c r="Y389" s="38">
        <v>39666</v>
      </c>
      <c r="Z389" s="196">
        <f t="shared" si="129"/>
        <v>193.1534563606111</v>
      </c>
      <c r="AA389" s="47"/>
    </row>
    <row r="390" spans="1:27" s="30" customFormat="1" ht="16.5" customHeight="1" x14ac:dyDescent="0.25">
      <c r="A390" s="41" t="s">
        <v>226</v>
      </c>
      <c r="B390" s="41" t="s">
        <v>226</v>
      </c>
      <c r="C390" s="60" t="s">
        <v>270</v>
      </c>
      <c r="D390" s="41" t="s">
        <v>153</v>
      </c>
      <c r="E390" s="132" t="s">
        <v>9</v>
      </c>
      <c r="F390" s="132"/>
      <c r="G390" s="132"/>
      <c r="H390" s="132"/>
      <c r="I390" s="132"/>
      <c r="J390" s="132"/>
      <c r="K390" s="132"/>
      <c r="L390" s="132"/>
      <c r="M390" s="132"/>
      <c r="N390" s="132"/>
      <c r="O390" s="132"/>
      <c r="P390" s="132"/>
      <c r="Q390" s="132"/>
      <c r="R390" s="132"/>
      <c r="S390" s="132"/>
      <c r="T390" s="132"/>
      <c r="U390" s="110">
        <v>13616.53</v>
      </c>
      <c r="V390" s="75">
        <v>60702.53</v>
      </c>
      <c r="W390" s="75">
        <v>51132.81</v>
      </c>
      <c r="X390" s="178">
        <f t="shared" si="127"/>
        <v>84.235055771151551</v>
      </c>
      <c r="Y390" s="38"/>
      <c r="Z390" s="196"/>
      <c r="AA390" s="47"/>
    </row>
    <row r="391" spans="1:27" s="17" customFormat="1" ht="36.75" hidden="1" customHeight="1" x14ac:dyDescent="0.25">
      <c r="A391" s="55" t="s">
        <v>226</v>
      </c>
      <c r="B391" s="55" t="s">
        <v>226</v>
      </c>
      <c r="C391" s="62" t="s">
        <v>177</v>
      </c>
      <c r="D391" s="55" t="s">
        <v>178</v>
      </c>
      <c r="E391" s="168" t="s">
        <v>27</v>
      </c>
      <c r="F391" s="168"/>
      <c r="G391" s="168"/>
      <c r="H391" s="168"/>
      <c r="I391" s="168"/>
      <c r="J391" s="168"/>
      <c r="K391" s="168"/>
      <c r="L391" s="168"/>
      <c r="M391" s="168"/>
      <c r="N391" s="168"/>
      <c r="O391" s="168"/>
      <c r="P391" s="168"/>
      <c r="Q391" s="168"/>
      <c r="R391" s="168"/>
      <c r="S391" s="168"/>
      <c r="T391" s="168"/>
      <c r="U391" s="109"/>
      <c r="V391" s="78"/>
      <c r="W391" s="78"/>
      <c r="X391" s="178" t="e">
        <f t="shared" ref="X391:X454" si="149">W391/V391*100</f>
        <v>#DIV/0!</v>
      </c>
      <c r="Y391" s="38">
        <v>0</v>
      </c>
      <c r="Z391" s="196" t="e">
        <f t="shared" ref="Z391:Z454" si="150">W391/Y391*100</f>
        <v>#DIV/0!</v>
      </c>
      <c r="AA391" s="56"/>
    </row>
    <row r="392" spans="1:27" s="17" customFormat="1" ht="26.25" customHeight="1" x14ac:dyDescent="0.25">
      <c r="A392" s="41" t="s">
        <v>226</v>
      </c>
      <c r="B392" s="41" t="s">
        <v>226</v>
      </c>
      <c r="C392" s="60" t="s">
        <v>471</v>
      </c>
      <c r="D392" s="41" t="s">
        <v>144</v>
      </c>
      <c r="E392" s="132" t="s">
        <v>558</v>
      </c>
      <c r="F392" s="132"/>
      <c r="G392" s="132"/>
      <c r="H392" s="132"/>
      <c r="I392" s="132"/>
      <c r="J392" s="132"/>
      <c r="K392" s="132"/>
      <c r="L392" s="132"/>
      <c r="M392" s="132"/>
      <c r="N392" s="132"/>
      <c r="O392" s="132"/>
      <c r="P392" s="132"/>
      <c r="Q392" s="132"/>
      <c r="R392" s="132"/>
      <c r="S392" s="132"/>
      <c r="T392" s="132"/>
      <c r="U392" s="109">
        <f>U393</f>
        <v>12771424</v>
      </c>
      <c r="V392" s="179">
        <f t="shared" ref="V392:W393" si="151">V393</f>
        <v>12771424</v>
      </c>
      <c r="W392" s="179">
        <f t="shared" si="151"/>
        <v>10838461</v>
      </c>
      <c r="X392" s="178">
        <f t="shared" si="149"/>
        <v>84.864937535548108</v>
      </c>
      <c r="Y392" s="45">
        <f>Y393</f>
        <v>80124576</v>
      </c>
      <c r="Z392" s="196">
        <f t="shared" si="150"/>
        <v>13.527011986933946</v>
      </c>
      <c r="AA392" s="56"/>
    </row>
    <row r="393" spans="1:27" s="17" customFormat="1" ht="26.25" customHeight="1" x14ac:dyDescent="0.25">
      <c r="A393" s="41" t="s">
        <v>226</v>
      </c>
      <c r="B393" s="41" t="s">
        <v>226</v>
      </c>
      <c r="C393" s="60" t="s">
        <v>468</v>
      </c>
      <c r="D393" s="41" t="s">
        <v>144</v>
      </c>
      <c r="E393" s="132" t="s">
        <v>472</v>
      </c>
      <c r="F393" s="132"/>
      <c r="G393" s="132"/>
      <c r="H393" s="132"/>
      <c r="I393" s="132"/>
      <c r="J393" s="132"/>
      <c r="K393" s="132"/>
      <c r="L393" s="132"/>
      <c r="M393" s="132"/>
      <c r="N393" s="132"/>
      <c r="O393" s="132"/>
      <c r="P393" s="132"/>
      <c r="Q393" s="132"/>
      <c r="R393" s="132"/>
      <c r="S393" s="132"/>
      <c r="T393" s="132"/>
      <c r="U393" s="109">
        <f>U394</f>
        <v>12771424</v>
      </c>
      <c r="V393" s="179">
        <f t="shared" si="151"/>
        <v>12771424</v>
      </c>
      <c r="W393" s="179">
        <f t="shared" si="151"/>
        <v>10838461</v>
      </c>
      <c r="X393" s="178">
        <f t="shared" si="149"/>
        <v>84.864937535548108</v>
      </c>
      <c r="Y393" s="45">
        <f>Y394</f>
        <v>80124576</v>
      </c>
      <c r="Z393" s="196">
        <f t="shared" si="150"/>
        <v>13.527011986933946</v>
      </c>
      <c r="AA393" s="56"/>
    </row>
    <row r="394" spans="1:27" s="17" customFormat="1" ht="26.25" customHeight="1" x14ac:dyDescent="0.25">
      <c r="A394" s="41" t="s">
        <v>226</v>
      </c>
      <c r="B394" s="41" t="s">
        <v>226</v>
      </c>
      <c r="C394" s="60" t="s">
        <v>556</v>
      </c>
      <c r="D394" s="41" t="s">
        <v>144</v>
      </c>
      <c r="E394" s="132" t="s">
        <v>611</v>
      </c>
      <c r="F394" s="132"/>
      <c r="G394" s="132"/>
      <c r="H394" s="132"/>
      <c r="I394" s="132"/>
      <c r="J394" s="132"/>
      <c r="K394" s="132"/>
      <c r="L394" s="132"/>
      <c r="M394" s="132"/>
      <c r="N394" s="132"/>
      <c r="O394" s="132"/>
      <c r="P394" s="132"/>
      <c r="Q394" s="132"/>
      <c r="R394" s="132"/>
      <c r="S394" s="132"/>
      <c r="T394" s="132"/>
      <c r="U394" s="109">
        <f>U395+U397</f>
        <v>12771424</v>
      </c>
      <c r="V394" s="179">
        <f>V395+V397</f>
        <v>12771424</v>
      </c>
      <c r="W394" s="179">
        <f t="shared" ref="W394" si="152">W395+W397</f>
        <v>10838461</v>
      </c>
      <c r="X394" s="178">
        <f t="shared" si="149"/>
        <v>84.864937535548108</v>
      </c>
      <c r="Y394" s="45">
        <f>Y395+Y397</f>
        <v>80124576</v>
      </c>
      <c r="Z394" s="196">
        <f t="shared" si="150"/>
        <v>13.527011986933946</v>
      </c>
      <c r="AA394" s="56"/>
    </row>
    <row r="395" spans="1:27" s="17" customFormat="1" ht="42" customHeight="1" x14ac:dyDescent="0.25">
      <c r="A395" s="41" t="s">
        <v>226</v>
      </c>
      <c r="B395" s="41" t="s">
        <v>226</v>
      </c>
      <c r="C395" s="60" t="s">
        <v>607</v>
      </c>
      <c r="D395" s="41" t="s">
        <v>144</v>
      </c>
      <c r="E395" s="132" t="s">
        <v>609</v>
      </c>
      <c r="F395" s="132"/>
      <c r="G395" s="132"/>
      <c r="H395" s="132"/>
      <c r="I395" s="132"/>
      <c r="J395" s="132"/>
      <c r="K395" s="132"/>
      <c r="L395" s="132"/>
      <c r="M395" s="132"/>
      <c r="N395" s="132"/>
      <c r="O395" s="132"/>
      <c r="P395" s="132"/>
      <c r="Q395" s="132"/>
      <c r="R395" s="132"/>
      <c r="S395" s="132"/>
      <c r="T395" s="132"/>
      <c r="U395" s="109">
        <f>U396</f>
        <v>0</v>
      </c>
      <c r="V395" s="184">
        <f t="shared" ref="V395:W395" si="153">V396</f>
        <v>0</v>
      </c>
      <c r="W395" s="184">
        <f t="shared" si="153"/>
        <v>0</v>
      </c>
      <c r="X395" s="178"/>
      <c r="Y395" s="45">
        <f>Y396</f>
        <v>70000000</v>
      </c>
      <c r="Z395" s="196">
        <f t="shared" si="150"/>
        <v>0</v>
      </c>
      <c r="AA395" s="56"/>
    </row>
    <row r="396" spans="1:27" s="17" customFormat="1" x14ac:dyDescent="0.25">
      <c r="A396" s="41" t="s">
        <v>226</v>
      </c>
      <c r="B396" s="41" t="s">
        <v>226</v>
      </c>
      <c r="C396" s="60" t="s">
        <v>607</v>
      </c>
      <c r="D396" s="41" t="s">
        <v>159</v>
      </c>
      <c r="E396" s="132" t="s">
        <v>13</v>
      </c>
      <c r="F396" s="132"/>
      <c r="G396" s="132"/>
      <c r="H396" s="132"/>
      <c r="I396" s="132"/>
      <c r="J396" s="132"/>
      <c r="K396" s="132"/>
      <c r="L396" s="132"/>
      <c r="M396" s="132"/>
      <c r="N396" s="132"/>
      <c r="O396" s="132"/>
      <c r="P396" s="132"/>
      <c r="Q396" s="132"/>
      <c r="R396" s="132"/>
      <c r="S396" s="132"/>
      <c r="T396" s="132"/>
      <c r="U396" s="110"/>
      <c r="V396" s="75"/>
      <c r="W396" s="75"/>
      <c r="X396" s="178"/>
      <c r="Y396" s="38">
        <v>70000000</v>
      </c>
      <c r="Z396" s="196">
        <f t="shared" si="150"/>
        <v>0</v>
      </c>
      <c r="AA396" s="56"/>
    </row>
    <row r="397" spans="1:27" s="17" customFormat="1" ht="41.25" customHeight="1" x14ac:dyDescent="0.25">
      <c r="A397" s="41" t="s">
        <v>226</v>
      </c>
      <c r="B397" s="41" t="s">
        <v>226</v>
      </c>
      <c r="C397" s="60" t="s">
        <v>608</v>
      </c>
      <c r="D397" s="41" t="s">
        <v>144</v>
      </c>
      <c r="E397" s="132" t="s">
        <v>610</v>
      </c>
      <c r="F397" s="132"/>
      <c r="G397" s="132"/>
      <c r="H397" s="132"/>
      <c r="I397" s="132"/>
      <c r="J397" s="132"/>
      <c r="K397" s="132"/>
      <c r="L397" s="132"/>
      <c r="M397" s="132"/>
      <c r="N397" s="132"/>
      <c r="O397" s="132"/>
      <c r="P397" s="132"/>
      <c r="Q397" s="132"/>
      <c r="R397" s="132"/>
      <c r="S397" s="132"/>
      <c r="T397" s="132"/>
      <c r="U397" s="109">
        <f>U398</f>
        <v>12771424</v>
      </c>
      <c r="V397" s="78">
        <f t="shared" ref="V397:W397" si="154">V398</f>
        <v>12771424</v>
      </c>
      <c r="W397" s="78">
        <f t="shared" si="154"/>
        <v>10838461</v>
      </c>
      <c r="X397" s="178">
        <f t="shared" si="149"/>
        <v>84.864937535548108</v>
      </c>
      <c r="Y397" s="45">
        <f>Y398</f>
        <v>10124576</v>
      </c>
      <c r="Z397" s="196">
        <f t="shared" si="150"/>
        <v>107.05101132136299</v>
      </c>
      <c r="AA397" s="56"/>
    </row>
    <row r="398" spans="1:27" s="17" customFormat="1" ht="17.25" customHeight="1" x14ac:dyDescent="0.25">
      <c r="A398" s="41" t="s">
        <v>226</v>
      </c>
      <c r="B398" s="41" t="s">
        <v>226</v>
      </c>
      <c r="C398" s="60" t="s">
        <v>608</v>
      </c>
      <c r="D398" s="41" t="s">
        <v>159</v>
      </c>
      <c r="E398" s="132" t="s">
        <v>600</v>
      </c>
      <c r="F398" s="132"/>
      <c r="G398" s="132"/>
      <c r="H398" s="132"/>
      <c r="I398" s="132"/>
      <c r="J398" s="132"/>
      <c r="K398" s="132"/>
      <c r="L398" s="132"/>
      <c r="M398" s="132"/>
      <c r="N398" s="132"/>
      <c r="O398" s="132"/>
      <c r="P398" s="132"/>
      <c r="Q398" s="132"/>
      <c r="R398" s="132"/>
      <c r="S398" s="132"/>
      <c r="T398" s="132"/>
      <c r="U398" s="110">
        <v>12771424</v>
      </c>
      <c r="V398" s="75">
        <v>12771424</v>
      </c>
      <c r="W398" s="75">
        <v>10838461</v>
      </c>
      <c r="X398" s="178">
        <f t="shared" si="149"/>
        <v>84.864937535548108</v>
      </c>
      <c r="Y398" s="38">
        <v>10124576</v>
      </c>
      <c r="Z398" s="196">
        <f t="shared" si="150"/>
        <v>107.05101132136299</v>
      </c>
      <c r="AA398" s="56"/>
    </row>
    <row r="399" spans="1:27" s="17" customFormat="1" ht="17.25" customHeight="1" x14ac:dyDescent="0.25">
      <c r="A399" s="41" t="s">
        <v>226</v>
      </c>
      <c r="B399" s="41" t="s">
        <v>226</v>
      </c>
      <c r="C399" s="60" t="s">
        <v>161</v>
      </c>
      <c r="D399" s="41" t="s">
        <v>144</v>
      </c>
      <c r="E399" s="132" t="s">
        <v>15</v>
      </c>
      <c r="F399" s="132"/>
      <c r="G399" s="132"/>
      <c r="H399" s="132"/>
      <c r="I399" s="132"/>
      <c r="J399" s="132"/>
      <c r="K399" s="132"/>
      <c r="L399" s="132"/>
      <c r="M399" s="132"/>
      <c r="N399" s="132"/>
      <c r="O399" s="132"/>
      <c r="P399" s="132"/>
      <c r="Q399" s="132"/>
      <c r="R399" s="132"/>
      <c r="S399" s="132"/>
      <c r="T399" s="132"/>
      <c r="U399" s="109">
        <f>U400</f>
        <v>0</v>
      </c>
      <c r="V399" s="78">
        <f t="shared" ref="V399:W399" si="155">V400</f>
        <v>361442</v>
      </c>
      <c r="W399" s="78">
        <f t="shared" si="155"/>
        <v>361441.71</v>
      </c>
      <c r="X399" s="178">
        <f t="shared" si="149"/>
        <v>99.999919765826888</v>
      </c>
      <c r="Y399" s="45">
        <f>Y400</f>
        <v>2455128.0099999998</v>
      </c>
      <c r="Z399" s="196">
        <f t="shared" si="150"/>
        <v>14.721908940300024</v>
      </c>
      <c r="AA399" s="56"/>
    </row>
    <row r="400" spans="1:27" s="17" customFormat="1" ht="17.25" customHeight="1" x14ac:dyDescent="0.25">
      <c r="A400" s="41" t="s">
        <v>226</v>
      </c>
      <c r="B400" s="41" t="s">
        <v>226</v>
      </c>
      <c r="C400" s="60" t="s">
        <v>176</v>
      </c>
      <c r="D400" s="41" t="s">
        <v>144</v>
      </c>
      <c r="E400" s="132" t="s">
        <v>25</v>
      </c>
      <c r="F400" s="132"/>
      <c r="G400" s="132"/>
      <c r="H400" s="132"/>
      <c r="I400" s="132"/>
      <c r="J400" s="132"/>
      <c r="K400" s="132"/>
      <c r="L400" s="132"/>
      <c r="M400" s="132"/>
      <c r="N400" s="132"/>
      <c r="O400" s="132"/>
      <c r="P400" s="132"/>
      <c r="Q400" s="132"/>
      <c r="R400" s="132"/>
      <c r="S400" s="132"/>
      <c r="T400" s="132"/>
      <c r="U400" s="109">
        <f>U405</f>
        <v>0</v>
      </c>
      <c r="V400" s="78">
        <f>V405+V401</f>
        <v>361442</v>
      </c>
      <c r="W400" s="78">
        <f>W405+W401</f>
        <v>361441.71</v>
      </c>
      <c r="X400" s="178">
        <f t="shared" si="149"/>
        <v>99.999919765826888</v>
      </c>
      <c r="Y400" s="45">
        <f>Y405+Y401</f>
        <v>2455128.0099999998</v>
      </c>
      <c r="Z400" s="196">
        <f t="shared" si="150"/>
        <v>14.721908940300024</v>
      </c>
      <c r="AA400" s="56"/>
    </row>
    <row r="401" spans="1:27" s="17" customFormat="1" ht="17.25" customHeight="1" x14ac:dyDescent="0.25">
      <c r="A401" s="70" t="s">
        <v>226</v>
      </c>
      <c r="B401" s="70" t="s">
        <v>226</v>
      </c>
      <c r="C401" s="60" t="s">
        <v>177</v>
      </c>
      <c r="D401" s="70" t="s">
        <v>144</v>
      </c>
      <c r="E401" s="132" t="s">
        <v>614</v>
      </c>
      <c r="F401" s="132"/>
      <c r="G401" s="132"/>
      <c r="H401" s="132"/>
      <c r="I401" s="132"/>
      <c r="J401" s="132"/>
      <c r="K401" s="132"/>
      <c r="L401" s="132"/>
      <c r="M401" s="132"/>
      <c r="N401" s="132"/>
      <c r="O401" s="132"/>
      <c r="P401" s="132"/>
      <c r="Q401" s="132"/>
      <c r="R401" s="132"/>
      <c r="S401" s="132"/>
      <c r="T401" s="132"/>
      <c r="U401" s="109"/>
      <c r="V401" s="78">
        <f>V402+V403+V404</f>
        <v>361442</v>
      </c>
      <c r="W401" s="78">
        <f>W402+W403+W404</f>
        <v>361441.71</v>
      </c>
      <c r="X401" s="178">
        <f t="shared" si="149"/>
        <v>99.999919765826888</v>
      </c>
      <c r="Y401" s="45">
        <f>Y403+Y404+Y402</f>
        <v>344175.15</v>
      </c>
      <c r="Z401" s="196">
        <f t="shared" si="150"/>
        <v>105.01679450128808</v>
      </c>
      <c r="AA401" s="56"/>
    </row>
    <row r="402" spans="1:27" s="17" customFormat="1" ht="17.25" customHeight="1" x14ac:dyDescent="0.25">
      <c r="A402" s="70" t="s">
        <v>226</v>
      </c>
      <c r="B402" s="70" t="s">
        <v>226</v>
      </c>
      <c r="C402" s="60" t="s">
        <v>177</v>
      </c>
      <c r="D402" s="70" t="s">
        <v>159</v>
      </c>
      <c r="E402" s="132" t="s">
        <v>13</v>
      </c>
      <c r="F402" s="132"/>
      <c r="G402" s="132"/>
      <c r="H402" s="132"/>
      <c r="I402" s="132"/>
      <c r="J402" s="132"/>
      <c r="K402" s="132"/>
      <c r="L402" s="132"/>
      <c r="M402" s="132"/>
      <c r="N402" s="132"/>
      <c r="O402" s="132"/>
      <c r="P402" s="132"/>
      <c r="Q402" s="132"/>
      <c r="R402" s="132"/>
      <c r="S402" s="132"/>
      <c r="T402" s="132"/>
      <c r="U402" s="109"/>
      <c r="V402" s="75">
        <v>354695</v>
      </c>
      <c r="W402" s="75">
        <v>354694.71</v>
      </c>
      <c r="X402" s="178">
        <f t="shared" si="149"/>
        <v>99.999918239614331</v>
      </c>
      <c r="Y402" s="38"/>
      <c r="Z402" s="196"/>
      <c r="AA402" s="56"/>
    </row>
    <row r="403" spans="1:27" s="17" customFormat="1" ht="17.25" customHeight="1" x14ac:dyDescent="0.25">
      <c r="A403" s="70" t="s">
        <v>226</v>
      </c>
      <c r="B403" s="70" t="s">
        <v>226</v>
      </c>
      <c r="C403" s="60" t="s">
        <v>177</v>
      </c>
      <c r="D403" s="70" t="s">
        <v>604</v>
      </c>
      <c r="E403" s="132" t="s">
        <v>605</v>
      </c>
      <c r="F403" s="132"/>
      <c r="G403" s="132"/>
      <c r="H403" s="132"/>
      <c r="I403" s="132"/>
      <c r="J403" s="132"/>
      <c r="K403" s="132"/>
      <c r="L403" s="132"/>
      <c r="M403" s="132"/>
      <c r="N403" s="132"/>
      <c r="O403" s="132"/>
      <c r="P403" s="132"/>
      <c r="Q403" s="132"/>
      <c r="R403" s="132"/>
      <c r="S403" s="132"/>
      <c r="T403" s="132"/>
      <c r="U403" s="109"/>
      <c r="V403" s="78"/>
      <c r="W403" s="78"/>
      <c r="X403" s="178"/>
      <c r="Y403" s="38">
        <v>20543.82</v>
      </c>
      <c r="Z403" s="196">
        <f t="shared" si="150"/>
        <v>0</v>
      </c>
      <c r="AA403" s="56"/>
    </row>
    <row r="404" spans="1:27" s="17" customFormat="1" ht="17.25" customHeight="1" x14ac:dyDescent="0.25">
      <c r="A404" s="70" t="s">
        <v>226</v>
      </c>
      <c r="B404" s="70" t="s">
        <v>226</v>
      </c>
      <c r="C404" s="60" t="s">
        <v>177</v>
      </c>
      <c r="D404" s="70" t="s">
        <v>178</v>
      </c>
      <c r="E404" s="132" t="s">
        <v>594</v>
      </c>
      <c r="F404" s="132"/>
      <c r="G404" s="132"/>
      <c r="H404" s="132"/>
      <c r="I404" s="132"/>
      <c r="J404" s="132"/>
      <c r="K404" s="132"/>
      <c r="L404" s="132"/>
      <c r="M404" s="132"/>
      <c r="N404" s="132"/>
      <c r="O404" s="132"/>
      <c r="P404" s="132"/>
      <c r="Q404" s="132"/>
      <c r="R404" s="132"/>
      <c r="S404" s="132"/>
      <c r="T404" s="132"/>
      <c r="U404" s="109"/>
      <c r="V404" s="75">
        <v>6747</v>
      </c>
      <c r="W404" s="75">
        <v>6747</v>
      </c>
      <c r="X404" s="178">
        <f t="shared" si="149"/>
        <v>100</v>
      </c>
      <c r="Y404" s="38">
        <v>323631.33</v>
      </c>
      <c r="Z404" s="196">
        <f t="shared" si="150"/>
        <v>2.0847796163616175</v>
      </c>
      <c r="AA404" s="56"/>
    </row>
    <row r="405" spans="1:27" s="17" customFormat="1" ht="17.25" customHeight="1" x14ac:dyDescent="0.25">
      <c r="A405" s="41" t="s">
        <v>226</v>
      </c>
      <c r="B405" s="41" t="s">
        <v>226</v>
      </c>
      <c r="C405" s="60" t="s">
        <v>402</v>
      </c>
      <c r="D405" s="41" t="s">
        <v>144</v>
      </c>
      <c r="E405" s="132" t="s">
        <v>403</v>
      </c>
      <c r="F405" s="132"/>
      <c r="G405" s="132"/>
      <c r="H405" s="132"/>
      <c r="I405" s="132"/>
      <c r="J405" s="132"/>
      <c r="K405" s="132"/>
      <c r="L405" s="132"/>
      <c r="M405" s="132"/>
      <c r="N405" s="132"/>
      <c r="O405" s="132"/>
      <c r="P405" s="132"/>
      <c r="Q405" s="132"/>
      <c r="R405" s="132"/>
      <c r="S405" s="132"/>
      <c r="T405" s="132"/>
      <c r="U405" s="109">
        <f>SUM(U406:U411)</f>
        <v>0</v>
      </c>
      <c r="V405" s="78">
        <f t="shared" ref="V405:W405" si="156">SUM(V406:V411)</f>
        <v>0</v>
      </c>
      <c r="W405" s="78">
        <f t="shared" si="156"/>
        <v>0</v>
      </c>
      <c r="X405" s="178"/>
      <c r="Y405" s="45">
        <f>SUM(Y406:Y411)</f>
        <v>2110952.86</v>
      </c>
      <c r="Z405" s="196">
        <f t="shared" si="150"/>
        <v>0</v>
      </c>
      <c r="AA405" s="56"/>
    </row>
    <row r="406" spans="1:27" s="17" customFormat="1" ht="17.25" customHeight="1" x14ac:dyDescent="0.25">
      <c r="A406" s="41" t="s">
        <v>226</v>
      </c>
      <c r="B406" s="41" t="s">
        <v>226</v>
      </c>
      <c r="C406" s="60" t="s">
        <v>402</v>
      </c>
      <c r="D406" s="41" t="s">
        <v>271</v>
      </c>
      <c r="E406" s="132" t="s">
        <v>98</v>
      </c>
      <c r="F406" s="132"/>
      <c r="G406" s="132"/>
      <c r="H406" s="132"/>
      <c r="I406" s="132"/>
      <c r="J406" s="132"/>
      <c r="K406" s="132"/>
      <c r="L406" s="132"/>
      <c r="M406" s="132"/>
      <c r="N406" s="132"/>
      <c r="O406" s="132"/>
      <c r="P406" s="132"/>
      <c r="Q406" s="132"/>
      <c r="R406" s="132"/>
      <c r="S406" s="132"/>
      <c r="T406" s="132"/>
      <c r="U406" s="110"/>
      <c r="V406" s="75"/>
      <c r="W406" s="75"/>
      <c r="X406" s="178"/>
      <c r="Y406" s="38">
        <v>204570.6</v>
      </c>
      <c r="Z406" s="196">
        <f t="shared" si="150"/>
        <v>0</v>
      </c>
      <c r="AA406" s="56"/>
    </row>
    <row r="407" spans="1:27" s="17" customFormat="1" ht="29.25" customHeight="1" x14ac:dyDescent="0.25">
      <c r="A407" s="41" t="s">
        <v>226</v>
      </c>
      <c r="B407" s="41" t="s">
        <v>226</v>
      </c>
      <c r="C407" s="60" t="s">
        <v>402</v>
      </c>
      <c r="D407" s="41" t="s">
        <v>273</v>
      </c>
      <c r="E407" s="132" t="s">
        <v>100</v>
      </c>
      <c r="F407" s="132"/>
      <c r="G407" s="132"/>
      <c r="H407" s="132"/>
      <c r="I407" s="132"/>
      <c r="J407" s="132"/>
      <c r="K407" s="132"/>
      <c r="L407" s="132"/>
      <c r="M407" s="132"/>
      <c r="N407" s="132"/>
      <c r="O407" s="132"/>
      <c r="P407" s="132"/>
      <c r="Q407" s="132"/>
      <c r="R407" s="132"/>
      <c r="S407" s="132"/>
      <c r="T407" s="132"/>
      <c r="U407" s="110"/>
      <c r="V407" s="75"/>
      <c r="W407" s="75"/>
      <c r="X407" s="178"/>
      <c r="Y407" s="38">
        <v>393091.25</v>
      </c>
      <c r="Z407" s="196">
        <f t="shared" si="150"/>
        <v>0</v>
      </c>
      <c r="AA407" s="56"/>
    </row>
    <row r="408" spans="1:27" s="17" customFormat="1" x14ac:dyDescent="0.25">
      <c r="A408" s="41" t="s">
        <v>226</v>
      </c>
      <c r="B408" s="41" t="s">
        <v>226</v>
      </c>
      <c r="C408" s="60" t="s">
        <v>402</v>
      </c>
      <c r="D408" s="41" t="s">
        <v>159</v>
      </c>
      <c r="E408" s="132" t="s">
        <v>600</v>
      </c>
      <c r="F408" s="132"/>
      <c r="G408" s="132"/>
      <c r="H408" s="132"/>
      <c r="I408" s="132"/>
      <c r="J408" s="132"/>
      <c r="K408" s="132"/>
      <c r="L408" s="132"/>
      <c r="M408" s="132"/>
      <c r="N408" s="132"/>
      <c r="O408" s="132"/>
      <c r="P408" s="132"/>
      <c r="Q408" s="132"/>
      <c r="R408" s="132"/>
      <c r="S408" s="132"/>
      <c r="T408" s="132"/>
      <c r="U408" s="110"/>
      <c r="V408" s="75"/>
      <c r="W408" s="75"/>
      <c r="X408" s="178"/>
      <c r="Y408" s="38">
        <v>575810.85</v>
      </c>
      <c r="Z408" s="196">
        <f t="shared" si="150"/>
        <v>0</v>
      </c>
      <c r="AA408" s="56"/>
    </row>
    <row r="409" spans="1:27" s="17" customFormat="1" ht="15.75" customHeight="1" x14ac:dyDescent="0.25">
      <c r="A409" s="41" t="s">
        <v>226</v>
      </c>
      <c r="B409" s="41" t="s">
        <v>226</v>
      </c>
      <c r="C409" s="60" t="s">
        <v>402</v>
      </c>
      <c r="D409" s="41" t="s">
        <v>604</v>
      </c>
      <c r="E409" s="132" t="s">
        <v>605</v>
      </c>
      <c r="F409" s="132"/>
      <c r="G409" s="132"/>
      <c r="H409" s="132"/>
      <c r="I409" s="132"/>
      <c r="J409" s="132"/>
      <c r="K409" s="132"/>
      <c r="L409" s="132"/>
      <c r="M409" s="132"/>
      <c r="N409" s="132"/>
      <c r="O409" s="132"/>
      <c r="P409" s="132"/>
      <c r="Q409" s="132"/>
      <c r="R409" s="132"/>
      <c r="S409" s="132"/>
      <c r="T409" s="132"/>
      <c r="U409" s="110"/>
      <c r="V409" s="75"/>
      <c r="W409" s="75"/>
      <c r="X409" s="178"/>
      <c r="Y409" s="38">
        <v>190993.56</v>
      </c>
      <c r="Z409" s="196">
        <f t="shared" si="150"/>
        <v>0</v>
      </c>
      <c r="AA409" s="56"/>
    </row>
    <row r="410" spans="1:27" s="17" customFormat="1" x14ac:dyDescent="0.25">
      <c r="A410" s="41" t="s">
        <v>226</v>
      </c>
      <c r="B410" s="41" t="s">
        <v>226</v>
      </c>
      <c r="C410" s="60" t="s">
        <v>402</v>
      </c>
      <c r="D410" s="41" t="s">
        <v>152</v>
      </c>
      <c r="E410" s="132" t="s">
        <v>8</v>
      </c>
      <c r="F410" s="132"/>
      <c r="G410" s="132"/>
      <c r="H410" s="132"/>
      <c r="I410" s="132"/>
      <c r="J410" s="132"/>
      <c r="K410" s="132"/>
      <c r="L410" s="132"/>
      <c r="M410" s="132"/>
      <c r="N410" s="132"/>
      <c r="O410" s="132"/>
      <c r="P410" s="132"/>
      <c r="Q410" s="132"/>
      <c r="R410" s="132"/>
      <c r="S410" s="132"/>
      <c r="T410" s="132"/>
      <c r="U410" s="110"/>
      <c r="V410" s="75"/>
      <c r="W410" s="75"/>
      <c r="X410" s="178"/>
      <c r="Y410" s="38">
        <v>225844</v>
      </c>
      <c r="Z410" s="196">
        <f t="shared" si="150"/>
        <v>0</v>
      </c>
      <c r="AA410" s="56"/>
    </row>
    <row r="411" spans="1:27" s="17" customFormat="1" x14ac:dyDescent="0.25">
      <c r="A411" s="41" t="s">
        <v>226</v>
      </c>
      <c r="B411" s="41" t="s">
        <v>226</v>
      </c>
      <c r="C411" s="60" t="s">
        <v>402</v>
      </c>
      <c r="D411" s="41" t="s">
        <v>153</v>
      </c>
      <c r="E411" s="132" t="s">
        <v>612</v>
      </c>
      <c r="F411" s="132"/>
      <c r="G411" s="132"/>
      <c r="H411" s="132"/>
      <c r="I411" s="132"/>
      <c r="J411" s="132"/>
      <c r="K411" s="132"/>
      <c r="L411" s="132"/>
      <c r="M411" s="132"/>
      <c r="N411" s="132"/>
      <c r="O411" s="132"/>
      <c r="P411" s="132"/>
      <c r="Q411" s="132"/>
      <c r="R411" s="132"/>
      <c r="S411" s="132"/>
      <c r="T411" s="132"/>
      <c r="U411" s="110"/>
      <c r="V411" s="75"/>
      <c r="W411" s="75"/>
      <c r="X411" s="178"/>
      <c r="Y411" s="38">
        <v>520642.6</v>
      </c>
      <c r="Z411" s="196">
        <f t="shared" si="150"/>
        <v>0</v>
      </c>
      <c r="AA411" s="56"/>
    </row>
    <row r="412" spans="1:27" s="30" customFormat="1" ht="18" customHeight="1" x14ac:dyDescent="0.25">
      <c r="A412" s="41" t="s">
        <v>274</v>
      </c>
      <c r="B412" s="41" t="s">
        <v>142</v>
      </c>
      <c r="C412" s="60" t="s">
        <v>143</v>
      </c>
      <c r="D412" s="41" t="s">
        <v>144</v>
      </c>
      <c r="E412" s="155" t="s">
        <v>101</v>
      </c>
      <c r="F412" s="155"/>
      <c r="G412" s="155"/>
      <c r="H412" s="155"/>
      <c r="I412" s="155"/>
      <c r="J412" s="155"/>
      <c r="K412" s="155"/>
      <c r="L412" s="155"/>
      <c r="M412" s="155"/>
      <c r="N412" s="155"/>
      <c r="O412" s="155"/>
      <c r="P412" s="155"/>
      <c r="Q412" s="155"/>
      <c r="R412" s="155"/>
      <c r="S412" s="155"/>
      <c r="T412" s="155"/>
      <c r="U412" s="108">
        <f>U413</f>
        <v>0</v>
      </c>
      <c r="V412" s="181">
        <f t="shared" ref="V412" si="157">V413</f>
        <v>0</v>
      </c>
      <c r="W412" s="181">
        <f>W413</f>
        <v>0</v>
      </c>
      <c r="X412" s="178"/>
      <c r="Y412" s="43">
        <f>Y413</f>
        <v>10572029.939999999</v>
      </c>
      <c r="Z412" s="196">
        <f t="shared" si="150"/>
        <v>0</v>
      </c>
      <c r="AA412" s="47"/>
    </row>
    <row r="413" spans="1:27" s="30" customFormat="1" ht="16.5" customHeight="1" x14ac:dyDescent="0.25">
      <c r="A413" s="41" t="s">
        <v>274</v>
      </c>
      <c r="B413" s="41" t="s">
        <v>226</v>
      </c>
      <c r="C413" s="60" t="s">
        <v>143</v>
      </c>
      <c r="D413" s="41" t="s">
        <v>144</v>
      </c>
      <c r="E413" s="132" t="s">
        <v>102</v>
      </c>
      <c r="F413" s="132"/>
      <c r="G413" s="132"/>
      <c r="H413" s="132"/>
      <c r="I413" s="132"/>
      <c r="J413" s="132"/>
      <c r="K413" s="132"/>
      <c r="L413" s="132"/>
      <c r="M413" s="132"/>
      <c r="N413" s="132"/>
      <c r="O413" s="132"/>
      <c r="P413" s="132"/>
      <c r="Q413" s="132"/>
      <c r="R413" s="132"/>
      <c r="S413" s="132"/>
      <c r="T413" s="132"/>
      <c r="U413" s="109">
        <f>U414+U442</f>
        <v>0</v>
      </c>
      <c r="V413" s="179">
        <f>V414+V442</f>
        <v>0</v>
      </c>
      <c r="W413" s="179">
        <f>W414+W442</f>
        <v>0</v>
      </c>
      <c r="X413" s="178"/>
      <c r="Y413" s="45">
        <f>Y414+Y442</f>
        <v>10572029.939999999</v>
      </c>
      <c r="Z413" s="196">
        <f t="shared" si="150"/>
        <v>0</v>
      </c>
      <c r="AA413" s="47"/>
    </row>
    <row r="414" spans="1:27" s="30" customFormat="1" ht="25.5" customHeight="1" x14ac:dyDescent="0.25">
      <c r="A414" s="41" t="s">
        <v>274</v>
      </c>
      <c r="B414" s="41" t="s">
        <v>226</v>
      </c>
      <c r="C414" s="60" t="s">
        <v>275</v>
      </c>
      <c r="D414" s="41" t="s">
        <v>144</v>
      </c>
      <c r="E414" s="131" t="s">
        <v>619</v>
      </c>
      <c r="F414" s="131"/>
      <c r="G414" s="131"/>
      <c r="H414" s="131"/>
      <c r="I414" s="131"/>
      <c r="J414" s="131"/>
      <c r="K414" s="131"/>
      <c r="L414" s="131"/>
      <c r="M414" s="131"/>
      <c r="N414" s="131"/>
      <c r="O414" s="131"/>
      <c r="P414" s="131"/>
      <c r="Q414" s="131"/>
      <c r="R414" s="131"/>
      <c r="S414" s="131"/>
      <c r="T414" s="131"/>
      <c r="U414" s="109">
        <f>U415+U427</f>
        <v>0</v>
      </c>
      <c r="V414" s="179">
        <f>V415+V427</f>
        <v>0</v>
      </c>
      <c r="W414" s="179">
        <f>W415+W427</f>
        <v>0</v>
      </c>
      <c r="X414" s="178"/>
      <c r="Y414" s="45">
        <f>Y415+Y427</f>
        <v>10572029.939999999</v>
      </c>
      <c r="Z414" s="196">
        <f t="shared" si="150"/>
        <v>0</v>
      </c>
      <c r="AA414" s="47"/>
    </row>
    <row r="415" spans="1:27" s="30" customFormat="1" ht="28.5" customHeight="1" x14ac:dyDescent="0.25">
      <c r="A415" s="41" t="s">
        <v>274</v>
      </c>
      <c r="B415" s="41" t="s">
        <v>226</v>
      </c>
      <c r="C415" s="60" t="s">
        <v>276</v>
      </c>
      <c r="D415" s="41" t="s">
        <v>144</v>
      </c>
      <c r="E415" s="155" t="s">
        <v>622</v>
      </c>
      <c r="F415" s="155"/>
      <c r="G415" s="155"/>
      <c r="H415" s="155"/>
      <c r="I415" s="155"/>
      <c r="J415" s="155"/>
      <c r="K415" s="155"/>
      <c r="L415" s="155"/>
      <c r="M415" s="155"/>
      <c r="N415" s="155"/>
      <c r="O415" s="155"/>
      <c r="P415" s="155"/>
      <c r="Q415" s="155"/>
      <c r="R415" s="155"/>
      <c r="S415" s="155"/>
      <c r="T415" s="155"/>
      <c r="U415" s="108">
        <f>U416+U420+U424</f>
        <v>0</v>
      </c>
      <c r="V415" s="181">
        <f t="shared" ref="V415:W415" si="158">V416+V420+V424</f>
        <v>0</v>
      </c>
      <c r="W415" s="181">
        <f t="shared" si="158"/>
        <v>0</v>
      </c>
      <c r="X415" s="178"/>
      <c r="Y415" s="43">
        <f>Y416+Y420</f>
        <v>1215490.2</v>
      </c>
      <c r="Z415" s="196">
        <f t="shared" si="150"/>
        <v>0</v>
      </c>
      <c r="AA415" s="47"/>
    </row>
    <row r="416" spans="1:27" s="30" customFormat="1" ht="27.75" hidden="1" customHeight="1" x14ac:dyDescent="0.25">
      <c r="A416" s="41" t="s">
        <v>274</v>
      </c>
      <c r="B416" s="41" t="s">
        <v>226</v>
      </c>
      <c r="C416" s="60" t="s">
        <v>277</v>
      </c>
      <c r="D416" s="41" t="s">
        <v>144</v>
      </c>
      <c r="E416" s="132" t="s">
        <v>103</v>
      </c>
      <c r="F416" s="132"/>
      <c r="G416" s="132"/>
      <c r="H416" s="132"/>
      <c r="I416" s="132"/>
      <c r="J416" s="132"/>
      <c r="K416" s="132"/>
      <c r="L416" s="132"/>
      <c r="M416" s="132"/>
      <c r="N416" s="132"/>
      <c r="O416" s="132"/>
      <c r="P416" s="132"/>
      <c r="Q416" s="132"/>
      <c r="R416" s="132"/>
      <c r="S416" s="132"/>
      <c r="T416" s="132"/>
      <c r="U416" s="109">
        <f>U417</f>
        <v>0</v>
      </c>
      <c r="V416" s="179">
        <f t="shared" ref="V416:Y416" si="159">V417</f>
        <v>0</v>
      </c>
      <c r="W416" s="179">
        <f t="shared" si="159"/>
        <v>0</v>
      </c>
      <c r="X416" s="178"/>
      <c r="Y416" s="45">
        <f t="shared" si="159"/>
        <v>0</v>
      </c>
      <c r="Z416" s="196" t="e">
        <f t="shared" si="150"/>
        <v>#DIV/0!</v>
      </c>
      <c r="AA416" s="47"/>
    </row>
    <row r="417" spans="1:27" s="30" customFormat="1" hidden="1" x14ac:dyDescent="0.25">
      <c r="A417" s="41" t="s">
        <v>274</v>
      </c>
      <c r="B417" s="41" t="s">
        <v>226</v>
      </c>
      <c r="C417" s="60" t="s">
        <v>278</v>
      </c>
      <c r="D417" s="41" t="s">
        <v>144</v>
      </c>
      <c r="E417" s="132" t="s">
        <v>76</v>
      </c>
      <c r="F417" s="132"/>
      <c r="G417" s="132"/>
      <c r="H417" s="132"/>
      <c r="I417" s="132"/>
      <c r="J417" s="132"/>
      <c r="K417" s="132"/>
      <c r="L417" s="132"/>
      <c r="M417" s="132"/>
      <c r="N417" s="132"/>
      <c r="O417" s="132"/>
      <c r="P417" s="132"/>
      <c r="Q417" s="132"/>
      <c r="R417" s="132"/>
      <c r="S417" s="132"/>
      <c r="T417" s="132"/>
      <c r="U417" s="109">
        <f>U418+U419</f>
        <v>0</v>
      </c>
      <c r="V417" s="179">
        <f t="shared" ref="V417" si="160">V418+V419</f>
        <v>0</v>
      </c>
      <c r="W417" s="179">
        <f>W418+W419</f>
        <v>0</v>
      </c>
      <c r="X417" s="178"/>
      <c r="Y417" s="45">
        <f>Y418+Y419</f>
        <v>0</v>
      </c>
      <c r="Z417" s="196" t="e">
        <f t="shared" si="150"/>
        <v>#DIV/0!</v>
      </c>
      <c r="AA417" s="47"/>
    </row>
    <row r="418" spans="1:27" s="30" customFormat="1" ht="25.5" hidden="1" customHeight="1" x14ac:dyDescent="0.25">
      <c r="A418" s="41" t="s">
        <v>274</v>
      </c>
      <c r="B418" s="41" t="s">
        <v>226</v>
      </c>
      <c r="C418" s="60" t="s">
        <v>278</v>
      </c>
      <c r="D418" s="41" t="s">
        <v>201</v>
      </c>
      <c r="E418" s="132" t="s">
        <v>46</v>
      </c>
      <c r="F418" s="132"/>
      <c r="G418" s="132"/>
      <c r="H418" s="132"/>
      <c r="I418" s="132"/>
      <c r="J418" s="132"/>
      <c r="K418" s="132"/>
      <c r="L418" s="132"/>
      <c r="M418" s="132"/>
      <c r="N418" s="132"/>
      <c r="O418" s="132"/>
      <c r="P418" s="132"/>
      <c r="Q418" s="132"/>
      <c r="R418" s="132"/>
      <c r="S418" s="132"/>
      <c r="T418" s="132"/>
      <c r="U418" s="110"/>
      <c r="V418" s="180"/>
      <c r="W418" s="180">
        <v>0</v>
      </c>
      <c r="X418" s="178"/>
      <c r="Y418" s="38"/>
      <c r="Z418" s="196" t="e">
        <f t="shared" si="150"/>
        <v>#DIV/0!</v>
      </c>
      <c r="AA418" s="47"/>
    </row>
    <row r="419" spans="1:27" s="30" customFormat="1" hidden="1" x14ac:dyDescent="0.25">
      <c r="A419" s="41" t="s">
        <v>274</v>
      </c>
      <c r="B419" s="41" t="s">
        <v>226</v>
      </c>
      <c r="C419" s="60" t="s">
        <v>278</v>
      </c>
      <c r="D419" s="41" t="s">
        <v>159</v>
      </c>
      <c r="E419" s="132" t="s">
        <v>13</v>
      </c>
      <c r="F419" s="132"/>
      <c r="G419" s="132"/>
      <c r="H419" s="132"/>
      <c r="I419" s="132"/>
      <c r="J419" s="132"/>
      <c r="K419" s="132"/>
      <c r="L419" s="132"/>
      <c r="M419" s="132"/>
      <c r="N419" s="132"/>
      <c r="O419" s="132"/>
      <c r="P419" s="132"/>
      <c r="Q419" s="132"/>
      <c r="R419" s="132"/>
      <c r="S419" s="132"/>
      <c r="T419" s="132"/>
      <c r="U419" s="112"/>
      <c r="V419" s="180"/>
      <c r="W419" s="180"/>
      <c r="X419" s="178"/>
      <c r="Y419" s="38"/>
      <c r="Z419" s="196" t="e">
        <f t="shared" si="150"/>
        <v>#DIV/0!</v>
      </c>
      <c r="AA419" s="47"/>
    </row>
    <row r="420" spans="1:27" s="30" customFormat="1" ht="27" customHeight="1" x14ac:dyDescent="0.25">
      <c r="A420" s="41" t="s">
        <v>274</v>
      </c>
      <c r="B420" s="41" t="s">
        <v>226</v>
      </c>
      <c r="C420" s="60" t="s">
        <v>279</v>
      </c>
      <c r="D420" s="41" t="s">
        <v>144</v>
      </c>
      <c r="E420" s="132" t="s">
        <v>104</v>
      </c>
      <c r="F420" s="132"/>
      <c r="G420" s="132"/>
      <c r="H420" s="132"/>
      <c r="I420" s="132"/>
      <c r="J420" s="132"/>
      <c r="K420" s="132"/>
      <c r="L420" s="132"/>
      <c r="M420" s="132"/>
      <c r="N420" s="132"/>
      <c r="O420" s="132"/>
      <c r="P420" s="132"/>
      <c r="Q420" s="132"/>
      <c r="R420" s="132"/>
      <c r="S420" s="132"/>
      <c r="T420" s="132"/>
      <c r="U420" s="109">
        <f>U421</f>
        <v>0</v>
      </c>
      <c r="V420" s="179">
        <f t="shared" ref="V420:W420" si="161">V421</f>
        <v>0</v>
      </c>
      <c r="W420" s="179">
        <f t="shared" si="161"/>
        <v>0</v>
      </c>
      <c r="X420" s="178"/>
      <c r="Y420" s="45">
        <f>Y421</f>
        <v>1215490.2</v>
      </c>
      <c r="Z420" s="196">
        <f t="shared" si="150"/>
        <v>0</v>
      </c>
      <c r="AA420" s="47"/>
    </row>
    <row r="421" spans="1:27" s="30" customFormat="1" ht="15" customHeight="1" x14ac:dyDescent="0.25">
      <c r="A421" s="41" t="s">
        <v>274</v>
      </c>
      <c r="B421" s="41" t="s">
        <v>226</v>
      </c>
      <c r="C421" s="60" t="s">
        <v>280</v>
      </c>
      <c r="D421" s="41" t="s">
        <v>144</v>
      </c>
      <c r="E421" s="132" t="s">
        <v>105</v>
      </c>
      <c r="F421" s="132"/>
      <c r="G421" s="132"/>
      <c r="H421" s="132"/>
      <c r="I421" s="132"/>
      <c r="J421" s="132"/>
      <c r="K421" s="132"/>
      <c r="L421" s="132"/>
      <c r="M421" s="132"/>
      <c r="N421" s="132"/>
      <c r="O421" s="132"/>
      <c r="P421" s="132"/>
      <c r="Q421" s="132"/>
      <c r="R421" s="132"/>
      <c r="S421" s="132"/>
      <c r="T421" s="132"/>
      <c r="U421" s="109">
        <f>U422+U423</f>
        <v>0</v>
      </c>
      <c r="V421" s="179">
        <f t="shared" ref="V421:Y421" si="162">V422+V423</f>
        <v>0</v>
      </c>
      <c r="W421" s="179">
        <f>W422+W423</f>
        <v>0</v>
      </c>
      <c r="X421" s="178"/>
      <c r="Y421" s="45">
        <f t="shared" si="162"/>
        <v>1215490.2</v>
      </c>
      <c r="Z421" s="196">
        <f t="shared" si="150"/>
        <v>0</v>
      </c>
      <c r="AA421" s="47"/>
    </row>
    <row r="422" spans="1:27" s="30" customFormat="1" ht="15" hidden="1" customHeight="1" x14ac:dyDescent="0.25">
      <c r="A422" s="41" t="s">
        <v>274</v>
      </c>
      <c r="B422" s="41" t="s">
        <v>226</v>
      </c>
      <c r="C422" s="60" t="s">
        <v>280</v>
      </c>
      <c r="D422" s="41" t="s">
        <v>201</v>
      </c>
      <c r="E422" s="132" t="s">
        <v>46</v>
      </c>
      <c r="F422" s="132"/>
      <c r="G422" s="132"/>
      <c r="H422" s="132"/>
      <c r="I422" s="132"/>
      <c r="J422" s="132"/>
      <c r="K422" s="132"/>
      <c r="L422" s="132"/>
      <c r="M422" s="132"/>
      <c r="N422" s="132"/>
      <c r="O422" s="132"/>
      <c r="P422" s="132"/>
      <c r="Q422" s="132"/>
      <c r="R422" s="132"/>
      <c r="S422" s="132"/>
      <c r="T422" s="132"/>
      <c r="U422" s="110"/>
      <c r="V422" s="180">
        <v>0</v>
      </c>
      <c r="W422" s="180">
        <v>0</v>
      </c>
      <c r="X422" s="178"/>
      <c r="Y422" s="38">
        <v>0</v>
      </c>
      <c r="Z422" s="196" t="e">
        <f t="shared" si="150"/>
        <v>#DIV/0!</v>
      </c>
      <c r="AA422" s="47"/>
    </row>
    <row r="423" spans="1:27" s="30" customFormat="1" ht="15" customHeight="1" x14ac:dyDescent="0.25">
      <c r="A423" s="41" t="s">
        <v>274</v>
      </c>
      <c r="B423" s="41" t="s">
        <v>226</v>
      </c>
      <c r="C423" s="60" t="s">
        <v>280</v>
      </c>
      <c r="D423" s="41" t="s">
        <v>159</v>
      </c>
      <c r="E423" s="132" t="s">
        <v>13</v>
      </c>
      <c r="F423" s="132"/>
      <c r="G423" s="132"/>
      <c r="H423" s="132"/>
      <c r="I423" s="132"/>
      <c r="J423" s="132"/>
      <c r="K423" s="132"/>
      <c r="L423" s="132"/>
      <c r="M423" s="132"/>
      <c r="N423" s="132"/>
      <c r="O423" s="132"/>
      <c r="P423" s="132"/>
      <c r="Q423" s="132"/>
      <c r="R423" s="132"/>
      <c r="S423" s="132"/>
      <c r="T423" s="132"/>
      <c r="U423" s="110"/>
      <c r="V423" s="180"/>
      <c r="W423" s="180"/>
      <c r="X423" s="178"/>
      <c r="Y423" s="38">
        <v>1215490.2</v>
      </c>
      <c r="Z423" s="196">
        <f t="shared" si="150"/>
        <v>0</v>
      </c>
      <c r="AA423" s="47"/>
    </row>
    <row r="424" spans="1:27" s="30" customFormat="1" ht="27" hidden="1" customHeight="1" x14ac:dyDescent="0.25">
      <c r="A424" s="41" t="s">
        <v>274</v>
      </c>
      <c r="B424" s="41" t="s">
        <v>226</v>
      </c>
      <c r="C424" s="60" t="s">
        <v>540</v>
      </c>
      <c r="D424" s="41" t="s">
        <v>144</v>
      </c>
      <c r="E424" s="132" t="s">
        <v>542</v>
      </c>
      <c r="F424" s="132"/>
      <c r="G424" s="132"/>
      <c r="H424" s="132"/>
      <c r="I424" s="132"/>
      <c r="J424" s="132"/>
      <c r="K424" s="132"/>
      <c r="L424" s="132"/>
      <c r="M424" s="132"/>
      <c r="N424" s="132"/>
      <c r="O424" s="132"/>
      <c r="P424" s="132"/>
      <c r="Q424" s="132"/>
      <c r="R424" s="132"/>
      <c r="S424" s="132"/>
      <c r="T424" s="132"/>
      <c r="U424" s="109">
        <f>U425</f>
        <v>0</v>
      </c>
      <c r="V424" s="179">
        <f t="shared" ref="V424:Y425" si="163">V425</f>
        <v>0</v>
      </c>
      <c r="W424" s="179">
        <f t="shared" si="163"/>
        <v>0</v>
      </c>
      <c r="X424" s="178" t="e">
        <f t="shared" si="149"/>
        <v>#DIV/0!</v>
      </c>
      <c r="Y424" s="45">
        <f t="shared" si="163"/>
        <v>0</v>
      </c>
      <c r="Z424" s="196" t="e">
        <f t="shared" si="150"/>
        <v>#DIV/0!</v>
      </c>
      <c r="AA424" s="47"/>
    </row>
    <row r="425" spans="1:27" s="30" customFormat="1" ht="15" hidden="1" customHeight="1" x14ac:dyDescent="0.25">
      <c r="A425" s="41" t="s">
        <v>274</v>
      </c>
      <c r="B425" s="41" t="s">
        <v>226</v>
      </c>
      <c r="C425" s="60" t="s">
        <v>541</v>
      </c>
      <c r="D425" s="41" t="s">
        <v>144</v>
      </c>
      <c r="E425" s="132" t="s">
        <v>543</v>
      </c>
      <c r="F425" s="132"/>
      <c r="G425" s="132"/>
      <c r="H425" s="132"/>
      <c r="I425" s="132"/>
      <c r="J425" s="132"/>
      <c r="K425" s="132"/>
      <c r="L425" s="132"/>
      <c r="M425" s="132"/>
      <c r="N425" s="132"/>
      <c r="O425" s="132"/>
      <c r="P425" s="132"/>
      <c r="Q425" s="132"/>
      <c r="R425" s="132"/>
      <c r="S425" s="132"/>
      <c r="T425" s="132"/>
      <c r="U425" s="109">
        <f>U426</f>
        <v>0</v>
      </c>
      <c r="V425" s="179">
        <f t="shared" si="163"/>
        <v>0</v>
      </c>
      <c r="W425" s="179">
        <f t="shared" si="163"/>
        <v>0</v>
      </c>
      <c r="X425" s="178" t="e">
        <f t="shared" si="149"/>
        <v>#DIV/0!</v>
      </c>
      <c r="Y425" s="45">
        <f>Y426</f>
        <v>0</v>
      </c>
      <c r="Z425" s="196" t="e">
        <f t="shared" si="150"/>
        <v>#DIV/0!</v>
      </c>
      <c r="AA425" s="47"/>
    </row>
    <row r="426" spans="1:27" s="30" customFormat="1" ht="28.5" hidden="1" customHeight="1" x14ac:dyDescent="0.25">
      <c r="A426" s="41" t="s">
        <v>274</v>
      </c>
      <c r="B426" s="41" t="s">
        <v>226</v>
      </c>
      <c r="C426" s="60" t="s">
        <v>541</v>
      </c>
      <c r="D426" s="41" t="s">
        <v>201</v>
      </c>
      <c r="E426" s="132" t="s">
        <v>46</v>
      </c>
      <c r="F426" s="132"/>
      <c r="G426" s="132"/>
      <c r="H426" s="132"/>
      <c r="I426" s="132"/>
      <c r="J426" s="132"/>
      <c r="K426" s="132"/>
      <c r="L426" s="132"/>
      <c r="M426" s="132"/>
      <c r="N426" s="132"/>
      <c r="O426" s="132"/>
      <c r="P426" s="132"/>
      <c r="Q426" s="132"/>
      <c r="R426" s="132"/>
      <c r="S426" s="132"/>
      <c r="T426" s="132"/>
      <c r="U426" s="110"/>
      <c r="V426" s="180"/>
      <c r="W426" s="180"/>
      <c r="X426" s="178" t="e">
        <f t="shared" si="149"/>
        <v>#DIV/0!</v>
      </c>
      <c r="Y426" s="38">
        <v>0</v>
      </c>
      <c r="Z426" s="196" t="e">
        <f t="shared" si="150"/>
        <v>#DIV/0!</v>
      </c>
      <c r="AA426" s="47"/>
    </row>
    <row r="427" spans="1:27" s="30" customFormat="1" ht="27.75" customHeight="1" x14ac:dyDescent="0.25">
      <c r="A427" s="41" t="s">
        <v>274</v>
      </c>
      <c r="B427" s="41" t="s">
        <v>226</v>
      </c>
      <c r="C427" s="60" t="s">
        <v>281</v>
      </c>
      <c r="D427" s="41" t="s">
        <v>144</v>
      </c>
      <c r="E427" s="155" t="s">
        <v>457</v>
      </c>
      <c r="F427" s="155"/>
      <c r="G427" s="155"/>
      <c r="H427" s="155"/>
      <c r="I427" s="155"/>
      <c r="J427" s="155"/>
      <c r="K427" s="155"/>
      <c r="L427" s="155"/>
      <c r="M427" s="155"/>
      <c r="N427" s="155"/>
      <c r="O427" s="155"/>
      <c r="P427" s="155"/>
      <c r="Q427" s="155"/>
      <c r="R427" s="155"/>
      <c r="S427" s="155"/>
      <c r="T427" s="155"/>
      <c r="U427" s="108">
        <f>U428</f>
        <v>0</v>
      </c>
      <c r="V427" s="181">
        <f t="shared" ref="V427:Y427" si="164">V428</f>
        <v>0</v>
      </c>
      <c r="W427" s="181">
        <f t="shared" si="164"/>
        <v>0</v>
      </c>
      <c r="X427" s="178"/>
      <c r="Y427" s="43">
        <f t="shared" si="164"/>
        <v>9356539.7400000002</v>
      </c>
      <c r="Z427" s="196">
        <f t="shared" si="150"/>
        <v>0</v>
      </c>
      <c r="AA427" s="47"/>
    </row>
    <row r="428" spans="1:27" s="30" customFormat="1" ht="17.25" customHeight="1" x14ac:dyDescent="0.25">
      <c r="A428" s="41" t="s">
        <v>274</v>
      </c>
      <c r="B428" s="41" t="s">
        <v>226</v>
      </c>
      <c r="C428" s="60" t="s">
        <v>282</v>
      </c>
      <c r="D428" s="41" t="s">
        <v>144</v>
      </c>
      <c r="E428" s="132" t="s">
        <v>106</v>
      </c>
      <c r="F428" s="132"/>
      <c r="G428" s="132"/>
      <c r="H428" s="132"/>
      <c r="I428" s="132"/>
      <c r="J428" s="132"/>
      <c r="K428" s="132"/>
      <c r="L428" s="132"/>
      <c r="M428" s="132"/>
      <c r="N428" s="132"/>
      <c r="O428" s="132"/>
      <c r="P428" s="132"/>
      <c r="Q428" s="132"/>
      <c r="R428" s="132"/>
      <c r="S428" s="132"/>
      <c r="T428" s="132"/>
      <c r="U428" s="109">
        <f>U429+U431</f>
        <v>0</v>
      </c>
      <c r="V428" s="179">
        <f>V429+V431</f>
        <v>0</v>
      </c>
      <c r="W428" s="179">
        <f t="shared" ref="W428" si="165">W429+W431</f>
        <v>0</v>
      </c>
      <c r="X428" s="178"/>
      <c r="Y428" s="45">
        <f>Y429+Y431</f>
        <v>9356539.7400000002</v>
      </c>
      <c r="Z428" s="196">
        <f t="shared" si="150"/>
        <v>0</v>
      </c>
      <c r="AA428" s="47"/>
    </row>
    <row r="429" spans="1:27" s="29" customFormat="1" ht="17.25" customHeight="1" x14ac:dyDescent="0.25">
      <c r="A429" s="41" t="s">
        <v>274</v>
      </c>
      <c r="B429" s="41" t="s">
        <v>226</v>
      </c>
      <c r="C429" s="60" t="s">
        <v>498</v>
      </c>
      <c r="D429" s="41" t="s">
        <v>144</v>
      </c>
      <c r="E429" s="132" t="s">
        <v>20</v>
      </c>
      <c r="F429" s="132"/>
      <c r="G429" s="132"/>
      <c r="H429" s="132"/>
      <c r="I429" s="132"/>
      <c r="J429" s="132"/>
      <c r="K429" s="132"/>
      <c r="L429" s="132"/>
      <c r="M429" s="132"/>
      <c r="N429" s="132"/>
      <c r="O429" s="132"/>
      <c r="P429" s="132"/>
      <c r="Q429" s="132"/>
      <c r="R429" s="132"/>
      <c r="S429" s="132"/>
      <c r="T429" s="132"/>
      <c r="U429" s="109">
        <f>U430</f>
        <v>0</v>
      </c>
      <c r="V429" s="179">
        <f t="shared" ref="V429:Y429" si="166">V430</f>
        <v>0</v>
      </c>
      <c r="W429" s="179">
        <f>W430</f>
        <v>0</v>
      </c>
      <c r="X429" s="178"/>
      <c r="Y429" s="45">
        <f t="shared" si="166"/>
        <v>4809.4799999999996</v>
      </c>
      <c r="Z429" s="196">
        <f t="shared" si="150"/>
        <v>0</v>
      </c>
      <c r="AA429" s="42"/>
    </row>
    <row r="430" spans="1:27" s="29" customFormat="1" ht="17.25" customHeight="1" x14ac:dyDescent="0.25">
      <c r="A430" s="41" t="s">
        <v>274</v>
      </c>
      <c r="B430" s="41" t="s">
        <v>226</v>
      </c>
      <c r="C430" s="60" t="s">
        <v>498</v>
      </c>
      <c r="D430" s="41" t="s">
        <v>159</v>
      </c>
      <c r="E430" s="132" t="s">
        <v>13</v>
      </c>
      <c r="F430" s="132"/>
      <c r="G430" s="132"/>
      <c r="H430" s="132"/>
      <c r="I430" s="132"/>
      <c r="J430" s="132"/>
      <c r="K430" s="132"/>
      <c r="L430" s="132"/>
      <c r="M430" s="132"/>
      <c r="N430" s="132"/>
      <c r="O430" s="132"/>
      <c r="P430" s="132"/>
      <c r="Q430" s="132"/>
      <c r="R430" s="132"/>
      <c r="S430" s="132"/>
      <c r="T430" s="132"/>
      <c r="U430" s="110"/>
      <c r="V430" s="180"/>
      <c r="W430" s="180"/>
      <c r="X430" s="178"/>
      <c r="Y430" s="38">
        <v>4809.4799999999996</v>
      </c>
      <c r="Z430" s="196">
        <f t="shared" si="150"/>
        <v>0</v>
      </c>
      <c r="AA430" s="42"/>
    </row>
    <row r="431" spans="1:27" s="30" customFormat="1" ht="17.25" customHeight="1" x14ac:dyDescent="0.25">
      <c r="A431" s="41" t="s">
        <v>274</v>
      </c>
      <c r="B431" s="41" t="s">
        <v>226</v>
      </c>
      <c r="C431" s="60" t="s">
        <v>283</v>
      </c>
      <c r="D431" s="41" t="s">
        <v>144</v>
      </c>
      <c r="E431" s="132" t="s">
        <v>97</v>
      </c>
      <c r="F431" s="132"/>
      <c r="G431" s="132"/>
      <c r="H431" s="132"/>
      <c r="I431" s="132"/>
      <c r="J431" s="132"/>
      <c r="K431" s="132"/>
      <c r="L431" s="132"/>
      <c r="M431" s="132"/>
      <c r="N431" s="132"/>
      <c r="O431" s="132"/>
      <c r="P431" s="132"/>
      <c r="Q431" s="132"/>
      <c r="R431" s="132"/>
      <c r="S431" s="132"/>
      <c r="T431" s="132"/>
      <c r="U431" s="109">
        <f>SUM(U432:U441)</f>
        <v>0</v>
      </c>
      <c r="V431" s="78">
        <f>SUM(V432:V441)</f>
        <v>0</v>
      </c>
      <c r="W431" s="78">
        <f>SUM(W432:W441)</f>
        <v>0</v>
      </c>
      <c r="X431" s="178"/>
      <c r="Y431" s="45">
        <f>SUM(Y432:Y441)</f>
        <v>9351730.2599999998</v>
      </c>
      <c r="Z431" s="196">
        <f t="shared" si="150"/>
        <v>0</v>
      </c>
      <c r="AA431" s="47"/>
    </row>
    <row r="432" spans="1:27" s="30" customFormat="1" ht="17.25" customHeight="1" x14ac:dyDescent="0.25">
      <c r="A432" s="41" t="s">
        <v>274</v>
      </c>
      <c r="B432" s="41" t="s">
        <v>226</v>
      </c>
      <c r="C432" s="60" t="s">
        <v>283</v>
      </c>
      <c r="D432" s="41" t="s">
        <v>271</v>
      </c>
      <c r="E432" s="132" t="s">
        <v>98</v>
      </c>
      <c r="F432" s="132"/>
      <c r="G432" s="132"/>
      <c r="H432" s="132"/>
      <c r="I432" s="132"/>
      <c r="J432" s="132"/>
      <c r="K432" s="132"/>
      <c r="L432" s="132"/>
      <c r="M432" s="132"/>
      <c r="N432" s="132"/>
      <c r="O432" s="132"/>
      <c r="P432" s="132"/>
      <c r="Q432" s="132"/>
      <c r="R432" s="132"/>
      <c r="S432" s="132"/>
      <c r="T432" s="132"/>
      <c r="U432" s="110"/>
      <c r="V432" s="75"/>
      <c r="W432" s="75"/>
      <c r="X432" s="178"/>
      <c r="Y432" s="38">
        <v>5175537.46</v>
      </c>
      <c r="Z432" s="196">
        <f t="shared" si="150"/>
        <v>0</v>
      </c>
      <c r="AA432" s="47"/>
    </row>
    <row r="433" spans="1:27" s="30" customFormat="1" ht="15" hidden="1" customHeight="1" x14ac:dyDescent="0.25">
      <c r="A433" s="41" t="s">
        <v>274</v>
      </c>
      <c r="B433" s="41" t="s">
        <v>226</v>
      </c>
      <c r="C433" s="60" t="s">
        <v>283</v>
      </c>
      <c r="D433" s="41" t="s">
        <v>272</v>
      </c>
      <c r="E433" s="132" t="s">
        <v>99</v>
      </c>
      <c r="F433" s="132"/>
      <c r="G433" s="132"/>
      <c r="H433" s="132"/>
      <c r="I433" s="132"/>
      <c r="J433" s="132"/>
      <c r="K433" s="132"/>
      <c r="L433" s="132"/>
      <c r="M433" s="132"/>
      <c r="N433" s="132"/>
      <c r="O433" s="132"/>
      <c r="P433" s="132"/>
      <c r="Q433" s="132"/>
      <c r="R433" s="132"/>
      <c r="S433" s="132"/>
      <c r="T433" s="132"/>
      <c r="U433" s="110"/>
      <c r="V433" s="75">
        <v>0</v>
      </c>
      <c r="W433" s="75">
        <v>0</v>
      </c>
      <c r="X433" s="178"/>
      <c r="Y433" s="38">
        <v>0</v>
      </c>
      <c r="Z433" s="196" t="e">
        <f t="shared" si="150"/>
        <v>#DIV/0!</v>
      </c>
      <c r="AA433" s="47"/>
    </row>
    <row r="434" spans="1:27" s="30" customFormat="1" ht="27.75" customHeight="1" x14ac:dyDescent="0.25">
      <c r="A434" s="41" t="s">
        <v>274</v>
      </c>
      <c r="B434" s="41" t="s">
        <v>226</v>
      </c>
      <c r="C434" s="60" t="s">
        <v>283</v>
      </c>
      <c r="D434" s="41" t="s">
        <v>273</v>
      </c>
      <c r="E434" s="132" t="s">
        <v>100</v>
      </c>
      <c r="F434" s="132"/>
      <c r="G434" s="132"/>
      <c r="H434" s="132"/>
      <c r="I434" s="132"/>
      <c r="J434" s="132"/>
      <c r="K434" s="132"/>
      <c r="L434" s="132"/>
      <c r="M434" s="132"/>
      <c r="N434" s="132"/>
      <c r="O434" s="132"/>
      <c r="P434" s="132"/>
      <c r="Q434" s="132"/>
      <c r="R434" s="132"/>
      <c r="S434" s="132"/>
      <c r="T434" s="132"/>
      <c r="U434" s="110"/>
      <c r="V434" s="75"/>
      <c r="W434" s="75"/>
      <c r="X434" s="178"/>
      <c r="Y434" s="38">
        <v>1510077.32</v>
      </c>
      <c r="Z434" s="196">
        <f t="shared" si="150"/>
        <v>0</v>
      </c>
      <c r="AA434" s="47"/>
    </row>
    <row r="435" spans="1:27" s="30" customFormat="1" ht="14.25" hidden="1" customHeight="1" x14ac:dyDescent="0.25">
      <c r="A435" s="41" t="s">
        <v>274</v>
      </c>
      <c r="B435" s="41" t="s">
        <v>226</v>
      </c>
      <c r="C435" s="60" t="s">
        <v>283</v>
      </c>
      <c r="D435" s="41" t="s">
        <v>320</v>
      </c>
      <c r="E435" s="132" t="s">
        <v>321</v>
      </c>
      <c r="F435" s="132"/>
      <c r="G435" s="132"/>
      <c r="H435" s="132"/>
      <c r="I435" s="132"/>
      <c r="J435" s="132"/>
      <c r="K435" s="132"/>
      <c r="L435" s="132"/>
      <c r="M435" s="132"/>
      <c r="N435" s="132"/>
      <c r="O435" s="132"/>
      <c r="P435" s="132"/>
      <c r="Q435" s="132"/>
      <c r="R435" s="132"/>
      <c r="S435" s="132"/>
      <c r="T435" s="132"/>
      <c r="U435" s="110"/>
      <c r="V435" s="75"/>
      <c r="W435" s="75"/>
      <c r="X435" s="178"/>
      <c r="Y435" s="38"/>
      <c r="Z435" s="196" t="e">
        <f t="shared" si="150"/>
        <v>#DIV/0!</v>
      </c>
      <c r="AA435" s="47"/>
    </row>
    <row r="436" spans="1:27" s="30" customFormat="1" ht="16.5" customHeight="1" x14ac:dyDescent="0.25">
      <c r="A436" s="41" t="s">
        <v>274</v>
      </c>
      <c r="B436" s="41" t="s">
        <v>226</v>
      </c>
      <c r="C436" s="60" t="s">
        <v>283</v>
      </c>
      <c r="D436" s="41" t="s">
        <v>159</v>
      </c>
      <c r="E436" s="132" t="s">
        <v>13</v>
      </c>
      <c r="F436" s="132"/>
      <c r="G436" s="132"/>
      <c r="H436" s="132"/>
      <c r="I436" s="132"/>
      <c r="J436" s="132"/>
      <c r="K436" s="132"/>
      <c r="L436" s="132"/>
      <c r="M436" s="132"/>
      <c r="N436" s="132"/>
      <c r="O436" s="132"/>
      <c r="P436" s="132"/>
      <c r="Q436" s="132"/>
      <c r="R436" s="132"/>
      <c r="S436" s="132"/>
      <c r="T436" s="132"/>
      <c r="U436" s="110"/>
      <c r="V436" s="75"/>
      <c r="W436" s="75"/>
      <c r="X436" s="178"/>
      <c r="Y436" s="38">
        <v>2302873.69</v>
      </c>
      <c r="Z436" s="196">
        <f t="shared" si="150"/>
        <v>0</v>
      </c>
      <c r="AA436" s="47"/>
    </row>
    <row r="437" spans="1:27" s="30" customFormat="1" ht="16.5" customHeight="1" x14ac:dyDescent="0.25">
      <c r="A437" s="41" t="s">
        <v>274</v>
      </c>
      <c r="B437" s="41" t="s">
        <v>226</v>
      </c>
      <c r="C437" s="60" t="s">
        <v>283</v>
      </c>
      <c r="D437" s="41" t="s">
        <v>604</v>
      </c>
      <c r="E437" s="132" t="s">
        <v>605</v>
      </c>
      <c r="F437" s="132"/>
      <c r="G437" s="132"/>
      <c r="H437" s="132"/>
      <c r="I437" s="132"/>
      <c r="J437" s="132"/>
      <c r="K437" s="132"/>
      <c r="L437" s="132"/>
      <c r="M437" s="132"/>
      <c r="N437" s="132"/>
      <c r="O437" s="132"/>
      <c r="P437" s="132"/>
      <c r="Q437" s="132"/>
      <c r="R437" s="132"/>
      <c r="S437" s="132"/>
      <c r="T437" s="132"/>
      <c r="U437" s="110"/>
      <c r="V437" s="75"/>
      <c r="W437" s="75"/>
      <c r="X437" s="178"/>
      <c r="Y437" s="38">
        <v>274127.78999999998</v>
      </c>
      <c r="Z437" s="196">
        <f t="shared" si="150"/>
        <v>0</v>
      </c>
      <c r="AA437" s="47"/>
    </row>
    <row r="438" spans="1:27" s="30" customFormat="1" ht="38.25" hidden="1" customHeight="1" x14ac:dyDescent="0.25">
      <c r="A438" s="41" t="s">
        <v>274</v>
      </c>
      <c r="B438" s="41" t="s">
        <v>226</v>
      </c>
      <c r="C438" s="60" t="s">
        <v>283</v>
      </c>
      <c r="D438" s="41" t="s">
        <v>178</v>
      </c>
      <c r="E438" s="132" t="s">
        <v>485</v>
      </c>
      <c r="F438" s="132"/>
      <c r="G438" s="132"/>
      <c r="H438" s="132"/>
      <c r="I438" s="132"/>
      <c r="J438" s="132"/>
      <c r="K438" s="132"/>
      <c r="L438" s="132"/>
      <c r="M438" s="132"/>
      <c r="N438" s="132"/>
      <c r="O438" s="132"/>
      <c r="P438" s="132"/>
      <c r="Q438" s="132"/>
      <c r="R438" s="132"/>
      <c r="S438" s="132"/>
      <c r="T438" s="132"/>
      <c r="U438" s="110"/>
      <c r="V438" s="180"/>
      <c r="W438" s="180"/>
      <c r="X438" s="178"/>
      <c r="Y438" s="38"/>
      <c r="Z438" s="196" t="e">
        <f t="shared" si="150"/>
        <v>#DIV/0!</v>
      </c>
      <c r="AA438" s="47"/>
    </row>
    <row r="439" spans="1:27" s="30" customFormat="1" ht="16.5" customHeight="1" x14ac:dyDescent="0.25">
      <c r="A439" s="41" t="s">
        <v>274</v>
      </c>
      <c r="B439" s="41" t="s">
        <v>226</v>
      </c>
      <c r="C439" s="60" t="s">
        <v>283</v>
      </c>
      <c r="D439" s="41" t="s">
        <v>151</v>
      </c>
      <c r="E439" s="132" t="s">
        <v>7</v>
      </c>
      <c r="F439" s="132"/>
      <c r="G439" s="132"/>
      <c r="H439" s="132"/>
      <c r="I439" s="132"/>
      <c r="J439" s="132"/>
      <c r="K439" s="132"/>
      <c r="L439" s="132"/>
      <c r="M439" s="132"/>
      <c r="N439" s="132"/>
      <c r="O439" s="132"/>
      <c r="P439" s="132"/>
      <c r="Q439" s="132"/>
      <c r="R439" s="132"/>
      <c r="S439" s="132"/>
      <c r="T439" s="132"/>
      <c r="U439" s="110"/>
      <c r="V439" s="180"/>
      <c r="W439" s="180"/>
      <c r="X439" s="178"/>
      <c r="Y439" s="38">
        <v>39114</v>
      </c>
      <c r="Z439" s="196">
        <f t="shared" si="150"/>
        <v>0</v>
      </c>
      <c r="AA439" s="47"/>
    </row>
    <row r="440" spans="1:27" s="30" customFormat="1" ht="15.75" customHeight="1" x14ac:dyDescent="0.25">
      <c r="A440" s="41" t="s">
        <v>274</v>
      </c>
      <c r="B440" s="41" t="s">
        <v>226</v>
      </c>
      <c r="C440" s="60" t="s">
        <v>283</v>
      </c>
      <c r="D440" s="41" t="s">
        <v>152</v>
      </c>
      <c r="E440" s="132" t="s">
        <v>8</v>
      </c>
      <c r="F440" s="132"/>
      <c r="G440" s="132"/>
      <c r="H440" s="132"/>
      <c r="I440" s="132"/>
      <c r="J440" s="132"/>
      <c r="K440" s="132"/>
      <c r="L440" s="132"/>
      <c r="M440" s="132"/>
      <c r="N440" s="132"/>
      <c r="O440" s="132"/>
      <c r="P440" s="132"/>
      <c r="Q440" s="132"/>
      <c r="R440" s="132"/>
      <c r="S440" s="132"/>
      <c r="T440" s="132"/>
      <c r="U440" s="110"/>
      <c r="V440" s="180"/>
      <c r="W440" s="180"/>
      <c r="X440" s="178"/>
      <c r="Y440" s="38"/>
      <c r="Z440" s="196"/>
      <c r="AA440" s="47"/>
    </row>
    <row r="441" spans="1:27" s="30" customFormat="1" ht="15" customHeight="1" x14ac:dyDescent="0.25">
      <c r="A441" s="41" t="s">
        <v>274</v>
      </c>
      <c r="B441" s="41" t="s">
        <v>226</v>
      </c>
      <c r="C441" s="60" t="s">
        <v>283</v>
      </c>
      <c r="D441" s="41" t="s">
        <v>153</v>
      </c>
      <c r="E441" s="132" t="s">
        <v>9</v>
      </c>
      <c r="F441" s="132"/>
      <c r="G441" s="132"/>
      <c r="H441" s="132"/>
      <c r="I441" s="132"/>
      <c r="J441" s="132"/>
      <c r="K441" s="132"/>
      <c r="L441" s="132"/>
      <c r="M441" s="132"/>
      <c r="N441" s="132"/>
      <c r="O441" s="132"/>
      <c r="P441" s="132"/>
      <c r="Q441" s="132"/>
      <c r="R441" s="132"/>
      <c r="S441" s="132"/>
      <c r="T441" s="132"/>
      <c r="U441" s="110"/>
      <c r="V441" s="180"/>
      <c r="W441" s="180"/>
      <c r="X441" s="178"/>
      <c r="Y441" s="38">
        <v>50000</v>
      </c>
      <c r="Z441" s="196">
        <f t="shared" si="150"/>
        <v>0</v>
      </c>
      <c r="AA441" s="47"/>
    </row>
    <row r="442" spans="1:27" s="17" customFormat="1" ht="17.25" hidden="1" customHeight="1" x14ac:dyDescent="0.25">
      <c r="A442" s="55" t="s">
        <v>274</v>
      </c>
      <c r="B442" s="55" t="s">
        <v>226</v>
      </c>
      <c r="C442" s="62" t="s">
        <v>161</v>
      </c>
      <c r="D442" s="55" t="s">
        <v>144</v>
      </c>
      <c r="E442" s="168" t="s">
        <v>15</v>
      </c>
      <c r="F442" s="168"/>
      <c r="G442" s="168"/>
      <c r="H442" s="168"/>
      <c r="I442" s="168"/>
      <c r="J442" s="168"/>
      <c r="K442" s="168"/>
      <c r="L442" s="168"/>
      <c r="M442" s="168"/>
      <c r="N442" s="168"/>
      <c r="O442" s="168"/>
      <c r="P442" s="168"/>
      <c r="Q442" s="168"/>
      <c r="R442" s="168"/>
      <c r="S442" s="168"/>
      <c r="T442" s="168"/>
      <c r="U442" s="109">
        <f>U443</f>
        <v>0</v>
      </c>
      <c r="V442" s="78">
        <f t="shared" ref="V442:Y443" si="167">V443</f>
        <v>0</v>
      </c>
      <c r="W442" s="78">
        <f t="shared" si="167"/>
        <v>0</v>
      </c>
      <c r="X442" s="178" t="e">
        <f t="shared" si="149"/>
        <v>#DIV/0!</v>
      </c>
      <c r="Y442" s="45">
        <f t="shared" si="167"/>
        <v>0</v>
      </c>
      <c r="Z442" s="196" t="e">
        <f t="shared" si="150"/>
        <v>#DIV/0!</v>
      </c>
      <c r="AA442" s="56"/>
    </row>
    <row r="443" spans="1:27" s="17" customFormat="1" ht="17.25" hidden="1" customHeight="1" x14ac:dyDescent="0.25">
      <c r="A443" s="55" t="s">
        <v>274</v>
      </c>
      <c r="B443" s="55" t="s">
        <v>226</v>
      </c>
      <c r="C443" s="62" t="s">
        <v>176</v>
      </c>
      <c r="D443" s="55" t="s">
        <v>144</v>
      </c>
      <c r="E443" s="168" t="s">
        <v>25</v>
      </c>
      <c r="F443" s="168"/>
      <c r="G443" s="168"/>
      <c r="H443" s="168"/>
      <c r="I443" s="168"/>
      <c r="J443" s="168"/>
      <c r="K443" s="168"/>
      <c r="L443" s="168"/>
      <c r="M443" s="168"/>
      <c r="N443" s="168"/>
      <c r="O443" s="168"/>
      <c r="P443" s="168"/>
      <c r="Q443" s="168"/>
      <c r="R443" s="168"/>
      <c r="S443" s="168"/>
      <c r="T443" s="168"/>
      <c r="U443" s="109">
        <f>U444</f>
        <v>0</v>
      </c>
      <c r="V443" s="78">
        <f t="shared" si="167"/>
        <v>0</v>
      </c>
      <c r="W443" s="78">
        <f t="shared" si="167"/>
        <v>0</v>
      </c>
      <c r="X443" s="178" t="e">
        <f t="shared" si="149"/>
        <v>#DIV/0!</v>
      </c>
      <c r="Y443" s="45">
        <f t="shared" si="167"/>
        <v>0</v>
      </c>
      <c r="Z443" s="196" t="e">
        <f t="shared" si="150"/>
        <v>#DIV/0!</v>
      </c>
      <c r="AA443" s="56"/>
    </row>
    <row r="444" spans="1:27" s="17" customFormat="1" ht="17.25" hidden="1" customHeight="1" x14ac:dyDescent="0.25">
      <c r="A444" s="55" t="s">
        <v>274</v>
      </c>
      <c r="B444" s="55" t="s">
        <v>226</v>
      </c>
      <c r="C444" s="62" t="s">
        <v>402</v>
      </c>
      <c r="D444" s="55" t="s">
        <v>144</v>
      </c>
      <c r="E444" s="168" t="s">
        <v>403</v>
      </c>
      <c r="F444" s="168"/>
      <c r="G444" s="168"/>
      <c r="H444" s="168"/>
      <c r="I444" s="168"/>
      <c r="J444" s="168"/>
      <c r="K444" s="168"/>
      <c r="L444" s="168"/>
      <c r="M444" s="168"/>
      <c r="N444" s="168"/>
      <c r="O444" s="168"/>
      <c r="P444" s="168"/>
      <c r="Q444" s="168"/>
      <c r="R444" s="168"/>
      <c r="S444" s="168"/>
      <c r="T444" s="168"/>
      <c r="U444" s="109">
        <f>U445+U446+U447+U448+U449</f>
        <v>0</v>
      </c>
      <c r="V444" s="78">
        <f t="shared" ref="V444" si="168">V445+V446+V447+V448+V449</f>
        <v>0</v>
      </c>
      <c r="W444" s="78">
        <f>W445+W446+W447+W448+W449</f>
        <v>0</v>
      </c>
      <c r="X444" s="178" t="e">
        <f t="shared" si="149"/>
        <v>#DIV/0!</v>
      </c>
      <c r="Y444" s="45">
        <f t="shared" ref="Y444" si="169">Y445+Y446+Y447+Y448+Y449</f>
        <v>0</v>
      </c>
      <c r="Z444" s="196" t="e">
        <f t="shared" si="150"/>
        <v>#DIV/0!</v>
      </c>
      <c r="AA444" s="56"/>
    </row>
    <row r="445" spans="1:27" s="17" customFormat="1" ht="17.25" hidden="1" customHeight="1" x14ac:dyDescent="0.25">
      <c r="A445" s="55" t="s">
        <v>274</v>
      </c>
      <c r="B445" s="55" t="s">
        <v>226</v>
      </c>
      <c r="C445" s="62" t="s">
        <v>405</v>
      </c>
      <c r="D445" s="55" t="s">
        <v>271</v>
      </c>
      <c r="E445" s="168" t="s">
        <v>98</v>
      </c>
      <c r="F445" s="168"/>
      <c r="G445" s="168"/>
      <c r="H445" s="168"/>
      <c r="I445" s="168"/>
      <c r="J445" s="168"/>
      <c r="K445" s="168"/>
      <c r="L445" s="168"/>
      <c r="M445" s="168"/>
      <c r="N445" s="168"/>
      <c r="O445" s="168"/>
      <c r="P445" s="168"/>
      <c r="Q445" s="168"/>
      <c r="R445" s="168"/>
      <c r="S445" s="168"/>
      <c r="T445" s="168"/>
      <c r="U445" s="110"/>
      <c r="V445" s="75">
        <v>0</v>
      </c>
      <c r="W445" s="75"/>
      <c r="X445" s="178" t="e">
        <f t="shared" si="149"/>
        <v>#DIV/0!</v>
      </c>
      <c r="Y445" s="38">
        <v>0</v>
      </c>
      <c r="Z445" s="196" t="e">
        <f t="shared" si="150"/>
        <v>#DIV/0!</v>
      </c>
      <c r="AA445" s="56"/>
    </row>
    <row r="446" spans="1:27" s="17" customFormat="1" ht="15" hidden="1" customHeight="1" x14ac:dyDescent="0.25">
      <c r="A446" s="55" t="s">
        <v>274</v>
      </c>
      <c r="B446" s="55" t="s">
        <v>226</v>
      </c>
      <c r="C446" s="62" t="s">
        <v>402</v>
      </c>
      <c r="D446" s="55" t="s">
        <v>273</v>
      </c>
      <c r="E446" s="176" t="s">
        <v>406</v>
      </c>
      <c r="F446" s="176"/>
      <c r="G446" s="176"/>
      <c r="H446" s="176"/>
      <c r="I446" s="176"/>
      <c r="J446" s="176"/>
      <c r="K446" s="176"/>
      <c r="L446" s="176"/>
      <c r="M446" s="176"/>
      <c r="N446" s="176"/>
      <c r="O446" s="176"/>
      <c r="P446" s="176"/>
      <c r="Q446" s="176"/>
      <c r="R446" s="176"/>
      <c r="S446" s="176"/>
      <c r="T446" s="176"/>
      <c r="U446" s="110"/>
      <c r="V446" s="75">
        <v>0</v>
      </c>
      <c r="W446" s="75"/>
      <c r="X446" s="178" t="e">
        <f t="shared" si="149"/>
        <v>#DIV/0!</v>
      </c>
      <c r="Y446" s="38">
        <v>0</v>
      </c>
      <c r="Z446" s="196" t="e">
        <f t="shared" si="150"/>
        <v>#DIV/0!</v>
      </c>
      <c r="AA446" s="56"/>
    </row>
    <row r="447" spans="1:27" s="17" customFormat="1" ht="17.25" hidden="1" customHeight="1" x14ac:dyDescent="0.25">
      <c r="A447" s="55" t="s">
        <v>274</v>
      </c>
      <c r="B447" s="55" t="s">
        <v>226</v>
      </c>
      <c r="C447" s="62" t="s">
        <v>402</v>
      </c>
      <c r="D447" s="55" t="s">
        <v>159</v>
      </c>
      <c r="E447" s="168" t="s">
        <v>13</v>
      </c>
      <c r="F447" s="168"/>
      <c r="G447" s="168"/>
      <c r="H447" s="168"/>
      <c r="I447" s="168"/>
      <c r="J447" s="168"/>
      <c r="K447" s="168"/>
      <c r="L447" s="168"/>
      <c r="M447" s="168"/>
      <c r="N447" s="168"/>
      <c r="O447" s="168"/>
      <c r="P447" s="168"/>
      <c r="Q447" s="168"/>
      <c r="R447" s="168"/>
      <c r="S447" s="168"/>
      <c r="T447" s="168"/>
      <c r="U447" s="110"/>
      <c r="V447" s="75">
        <v>0</v>
      </c>
      <c r="W447" s="75"/>
      <c r="X447" s="178" t="e">
        <f t="shared" si="149"/>
        <v>#DIV/0!</v>
      </c>
      <c r="Y447" s="38">
        <v>0</v>
      </c>
      <c r="Z447" s="196" t="e">
        <f t="shared" si="150"/>
        <v>#DIV/0!</v>
      </c>
      <c r="AA447" s="56"/>
    </row>
    <row r="448" spans="1:27" s="17" customFormat="1" ht="17.25" hidden="1" customHeight="1" x14ac:dyDescent="0.25">
      <c r="A448" s="55" t="s">
        <v>274</v>
      </c>
      <c r="B448" s="55" t="s">
        <v>226</v>
      </c>
      <c r="C448" s="62" t="s">
        <v>407</v>
      </c>
      <c r="D448" s="55" t="s">
        <v>151</v>
      </c>
      <c r="E448" s="176" t="s">
        <v>7</v>
      </c>
      <c r="F448" s="176"/>
      <c r="G448" s="176"/>
      <c r="H448" s="176"/>
      <c r="I448" s="176"/>
      <c r="J448" s="176"/>
      <c r="K448" s="176"/>
      <c r="L448" s="176"/>
      <c r="M448" s="176"/>
      <c r="N448" s="176"/>
      <c r="O448" s="176"/>
      <c r="P448" s="176"/>
      <c r="Q448" s="176"/>
      <c r="R448" s="176"/>
      <c r="S448" s="176"/>
      <c r="T448" s="176"/>
      <c r="U448" s="110"/>
      <c r="V448" s="75">
        <v>0</v>
      </c>
      <c r="W448" s="75"/>
      <c r="X448" s="178" t="e">
        <f t="shared" si="149"/>
        <v>#DIV/0!</v>
      </c>
      <c r="Y448" s="38">
        <v>0</v>
      </c>
      <c r="Z448" s="196" t="e">
        <f t="shared" si="150"/>
        <v>#DIV/0!</v>
      </c>
      <c r="AA448" s="56"/>
    </row>
    <row r="449" spans="1:27" s="17" customFormat="1" ht="17.25" hidden="1" customHeight="1" x14ac:dyDescent="0.25">
      <c r="A449" s="55" t="s">
        <v>274</v>
      </c>
      <c r="B449" s="55" t="s">
        <v>226</v>
      </c>
      <c r="C449" s="62" t="s">
        <v>402</v>
      </c>
      <c r="D449" s="55" t="s">
        <v>153</v>
      </c>
      <c r="E449" s="168" t="s">
        <v>9</v>
      </c>
      <c r="F449" s="168"/>
      <c r="G449" s="168"/>
      <c r="H449" s="168"/>
      <c r="I449" s="168"/>
      <c r="J449" s="168"/>
      <c r="K449" s="168"/>
      <c r="L449" s="168"/>
      <c r="M449" s="168"/>
      <c r="N449" s="168"/>
      <c r="O449" s="168"/>
      <c r="P449" s="168"/>
      <c r="Q449" s="168"/>
      <c r="R449" s="168"/>
      <c r="S449" s="168"/>
      <c r="T449" s="168"/>
      <c r="U449" s="110"/>
      <c r="V449" s="75">
        <v>0</v>
      </c>
      <c r="W449" s="75"/>
      <c r="X449" s="178" t="e">
        <f t="shared" si="149"/>
        <v>#DIV/0!</v>
      </c>
      <c r="Y449" s="38">
        <v>0</v>
      </c>
      <c r="Z449" s="196" t="e">
        <f t="shared" si="150"/>
        <v>#DIV/0!</v>
      </c>
      <c r="AA449" s="56"/>
    </row>
    <row r="450" spans="1:27" s="30" customFormat="1" ht="15" customHeight="1" x14ac:dyDescent="0.25">
      <c r="A450" s="41" t="s">
        <v>284</v>
      </c>
      <c r="B450" s="41" t="s">
        <v>142</v>
      </c>
      <c r="C450" s="60" t="s">
        <v>143</v>
      </c>
      <c r="D450" s="41" t="s">
        <v>144</v>
      </c>
      <c r="E450" s="155" t="s">
        <v>107</v>
      </c>
      <c r="F450" s="155"/>
      <c r="G450" s="155"/>
      <c r="H450" s="155"/>
      <c r="I450" s="155"/>
      <c r="J450" s="155"/>
      <c r="K450" s="155"/>
      <c r="L450" s="155"/>
      <c r="M450" s="155"/>
      <c r="N450" s="155"/>
      <c r="O450" s="155"/>
      <c r="P450" s="155"/>
      <c r="Q450" s="155"/>
      <c r="R450" s="155"/>
      <c r="S450" s="155"/>
      <c r="T450" s="155"/>
      <c r="U450" s="108">
        <f t="shared" ref="U450:W451" si="170">U451</f>
        <v>1202523</v>
      </c>
      <c r="V450" s="77">
        <f t="shared" si="170"/>
        <v>1202523</v>
      </c>
      <c r="W450" s="77">
        <f t="shared" si="170"/>
        <v>1123166.23</v>
      </c>
      <c r="X450" s="178">
        <f t="shared" si="149"/>
        <v>93.40081062898588</v>
      </c>
      <c r="Y450" s="43">
        <f>Y451</f>
        <v>1721125.1300000001</v>
      </c>
      <c r="Z450" s="196">
        <f t="shared" si="150"/>
        <v>65.257674205245024</v>
      </c>
      <c r="AA450" s="47"/>
    </row>
    <row r="451" spans="1:27" s="30" customFormat="1" ht="15" customHeight="1" x14ac:dyDescent="0.25">
      <c r="A451" s="41" t="s">
        <v>284</v>
      </c>
      <c r="B451" s="41" t="s">
        <v>284</v>
      </c>
      <c r="C451" s="60" t="s">
        <v>143</v>
      </c>
      <c r="D451" s="41" t="s">
        <v>144</v>
      </c>
      <c r="E451" s="132" t="s">
        <v>108</v>
      </c>
      <c r="F451" s="132"/>
      <c r="G451" s="132"/>
      <c r="H451" s="132"/>
      <c r="I451" s="132"/>
      <c r="J451" s="132"/>
      <c r="K451" s="132"/>
      <c r="L451" s="132"/>
      <c r="M451" s="132"/>
      <c r="N451" s="132"/>
      <c r="O451" s="132"/>
      <c r="P451" s="132"/>
      <c r="Q451" s="132"/>
      <c r="R451" s="132"/>
      <c r="S451" s="132"/>
      <c r="T451" s="132"/>
      <c r="U451" s="109">
        <f t="shared" si="170"/>
        <v>1202523</v>
      </c>
      <c r="V451" s="78">
        <f t="shared" si="170"/>
        <v>1202523</v>
      </c>
      <c r="W451" s="78">
        <f t="shared" si="170"/>
        <v>1123166.23</v>
      </c>
      <c r="X451" s="178">
        <f t="shared" si="149"/>
        <v>93.40081062898588</v>
      </c>
      <c r="Y451" s="45">
        <f>Y452</f>
        <v>1721125.1300000001</v>
      </c>
      <c r="Z451" s="196">
        <f t="shared" si="150"/>
        <v>65.257674205245024</v>
      </c>
      <c r="AA451" s="47"/>
    </row>
    <row r="452" spans="1:27" s="30" customFormat="1" ht="15" customHeight="1" x14ac:dyDescent="0.25">
      <c r="A452" s="41" t="s">
        <v>284</v>
      </c>
      <c r="B452" s="41" t="s">
        <v>284</v>
      </c>
      <c r="C452" s="60" t="s">
        <v>285</v>
      </c>
      <c r="D452" s="41" t="s">
        <v>144</v>
      </c>
      <c r="E452" s="131" t="s">
        <v>696</v>
      </c>
      <c r="F452" s="131"/>
      <c r="G452" s="131"/>
      <c r="H452" s="131"/>
      <c r="I452" s="131"/>
      <c r="J452" s="131"/>
      <c r="K452" s="131"/>
      <c r="L452" s="131"/>
      <c r="M452" s="131"/>
      <c r="N452" s="131"/>
      <c r="O452" s="131"/>
      <c r="P452" s="131"/>
      <c r="Q452" s="131"/>
      <c r="R452" s="131"/>
      <c r="S452" s="131"/>
      <c r="T452" s="131"/>
      <c r="U452" s="109">
        <f>U453+U462</f>
        <v>1202523</v>
      </c>
      <c r="V452" s="78">
        <f>V453+V462</f>
        <v>1202523</v>
      </c>
      <c r="W452" s="78">
        <f>W453+W462</f>
        <v>1123166.23</v>
      </c>
      <c r="X452" s="178">
        <f t="shared" si="149"/>
        <v>93.40081062898588</v>
      </c>
      <c r="Y452" s="45">
        <f>Y453+Y462</f>
        <v>1721125.1300000001</v>
      </c>
      <c r="Z452" s="196">
        <f t="shared" si="150"/>
        <v>65.257674205245024</v>
      </c>
      <c r="AA452" s="47"/>
    </row>
    <row r="453" spans="1:27" s="30" customFormat="1" ht="15" customHeight="1" x14ac:dyDescent="0.25">
      <c r="A453" s="41" t="s">
        <v>284</v>
      </c>
      <c r="B453" s="41" t="s">
        <v>284</v>
      </c>
      <c r="C453" s="60" t="s">
        <v>286</v>
      </c>
      <c r="D453" s="41" t="s">
        <v>144</v>
      </c>
      <c r="E453" s="155" t="s">
        <v>109</v>
      </c>
      <c r="F453" s="155"/>
      <c r="G453" s="155"/>
      <c r="H453" s="155"/>
      <c r="I453" s="155"/>
      <c r="J453" s="155"/>
      <c r="K453" s="155"/>
      <c r="L453" s="155"/>
      <c r="M453" s="155"/>
      <c r="N453" s="155"/>
      <c r="O453" s="155"/>
      <c r="P453" s="155"/>
      <c r="Q453" s="155"/>
      <c r="R453" s="155"/>
      <c r="S453" s="155"/>
      <c r="T453" s="155"/>
      <c r="U453" s="108">
        <f>U454</f>
        <v>762085</v>
      </c>
      <c r="V453" s="77">
        <f t="shared" ref="V453:Y453" si="171">V454</f>
        <v>762085</v>
      </c>
      <c r="W453" s="77">
        <f>W454</f>
        <v>709455.72999999986</v>
      </c>
      <c r="X453" s="178">
        <f t="shared" si="149"/>
        <v>93.094042003188605</v>
      </c>
      <c r="Y453" s="43">
        <f t="shared" si="171"/>
        <v>1286443.1300000001</v>
      </c>
      <c r="Z453" s="196">
        <f t="shared" si="150"/>
        <v>55.148627518419701</v>
      </c>
      <c r="AA453" s="47"/>
    </row>
    <row r="454" spans="1:27" s="30" customFormat="1" ht="15" customHeight="1" x14ac:dyDescent="0.25">
      <c r="A454" s="41" t="s">
        <v>284</v>
      </c>
      <c r="B454" s="41" t="s">
        <v>284</v>
      </c>
      <c r="C454" s="60" t="s">
        <v>287</v>
      </c>
      <c r="D454" s="41" t="s">
        <v>144</v>
      </c>
      <c r="E454" s="132" t="s">
        <v>110</v>
      </c>
      <c r="F454" s="132"/>
      <c r="G454" s="132"/>
      <c r="H454" s="132"/>
      <c r="I454" s="132"/>
      <c r="J454" s="132"/>
      <c r="K454" s="132"/>
      <c r="L454" s="132"/>
      <c r="M454" s="132"/>
      <c r="N454" s="132"/>
      <c r="O454" s="132"/>
      <c r="P454" s="132"/>
      <c r="Q454" s="132"/>
      <c r="R454" s="132"/>
      <c r="S454" s="132"/>
      <c r="T454" s="132"/>
      <c r="U454" s="109">
        <f>U455+U459+U457</f>
        <v>762085</v>
      </c>
      <c r="V454" s="78">
        <f>V455+V459+V457</f>
        <v>762085</v>
      </c>
      <c r="W454" s="78">
        <f>W455+W459+W457</f>
        <v>709455.72999999986</v>
      </c>
      <c r="X454" s="178">
        <f t="shared" si="149"/>
        <v>93.094042003188605</v>
      </c>
      <c r="Y454" s="45">
        <f>Y455+Y457+Y459</f>
        <v>1286443.1300000001</v>
      </c>
      <c r="Z454" s="196">
        <f t="shared" si="150"/>
        <v>55.148627518419701</v>
      </c>
      <c r="AA454" s="47"/>
    </row>
    <row r="455" spans="1:27" s="30" customFormat="1" ht="15" hidden="1" customHeight="1" x14ac:dyDescent="0.25">
      <c r="A455" s="41" t="s">
        <v>284</v>
      </c>
      <c r="B455" s="41" t="s">
        <v>284</v>
      </c>
      <c r="C455" s="60" t="s">
        <v>461</v>
      </c>
      <c r="D455" s="41" t="s">
        <v>144</v>
      </c>
      <c r="E455" s="132" t="s">
        <v>460</v>
      </c>
      <c r="F455" s="132"/>
      <c r="G455" s="132"/>
      <c r="H455" s="132"/>
      <c r="I455" s="132"/>
      <c r="J455" s="132"/>
      <c r="K455" s="132"/>
      <c r="L455" s="132"/>
      <c r="M455" s="132"/>
      <c r="N455" s="132"/>
      <c r="O455" s="132"/>
      <c r="P455" s="132"/>
      <c r="Q455" s="132"/>
      <c r="R455" s="132"/>
      <c r="S455" s="132"/>
      <c r="T455" s="132"/>
      <c r="U455" s="109"/>
      <c r="V455" s="78"/>
      <c r="W455" s="78"/>
      <c r="X455" s="178" t="e">
        <f t="shared" ref="X455:X518" si="172">W455/V455*100</f>
        <v>#DIV/0!</v>
      </c>
      <c r="Y455" s="45">
        <f>Y456</f>
        <v>0</v>
      </c>
      <c r="Z455" s="196" t="e">
        <f t="shared" ref="Z455:Z518" si="173">W455/Y455*100</f>
        <v>#DIV/0!</v>
      </c>
      <c r="AA455" s="47"/>
    </row>
    <row r="456" spans="1:27" s="30" customFormat="1" ht="25.5" hidden="1" customHeight="1" x14ac:dyDescent="0.25">
      <c r="A456" s="41" t="s">
        <v>284</v>
      </c>
      <c r="B456" s="41" t="s">
        <v>284</v>
      </c>
      <c r="C456" s="60" t="s">
        <v>461</v>
      </c>
      <c r="D456" s="41" t="s">
        <v>201</v>
      </c>
      <c r="E456" s="132" t="s">
        <v>46</v>
      </c>
      <c r="F456" s="132"/>
      <c r="G456" s="132"/>
      <c r="H456" s="132"/>
      <c r="I456" s="132"/>
      <c r="J456" s="132"/>
      <c r="K456" s="132"/>
      <c r="L456" s="132"/>
      <c r="M456" s="132"/>
      <c r="N456" s="132"/>
      <c r="O456" s="132"/>
      <c r="P456" s="132"/>
      <c r="Q456" s="132"/>
      <c r="R456" s="132"/>
      <c r="S456" s="132"/>
      <c r="T456" s="132"/>
      <c r="U456" s="110"/>
      <c r="V456" s="75"/>
      <c r="W456" s="75"/>
      <c r="X456" s="178" t="e">
        <f t="shared" si="172"/>
        <v>#DIV/0!</v>
      </c>
      <c r="Y456" s="38"/>
      <c r="Z456" s="196" t="e">
        <f t="shared" si="173"/>
        <v>#DIV/0!</v>
      </c>
      <c r="AA456" s="47"/>
    </row>
    <row r="457" spans="1:27" s="30" customFormat="1" ht="16.5" customHeight="1" x14ac:dyDescent="0.25">
      <c r="A457" s="41" t="s">
        <v>284</v>
      </c>
      <c r="B457" s="41" t="s">
        <v>284</v>
      </c>
      <c r="C457" s="60" t="s">
        <v>411</v>
      </c>
      <c r="D457" s="41" t="s">
        <v>144</v>
      </c>
      <c r="E457" s="132" t="s">
        <v>20</v>
      </c>
      <c r="F457" s="132"/>
      <c r="G457" s="132"/>
      <c r="H457" s="132"/>
      <c r="I457" s="132"/>
      <c r="J457" s="132"/>
      <c r="K457" s="132"/>
      <c r="L457" s="132"/>
      <c r="M457" s="132"/>
      <c r="N457" s="132"/>
      <c r="O457" s="132"/>
      <c r="P457" s="132"/>
      <c r="Q457" s="132"/>
      <c r="R457" s="132"/>
      <c r="S457" s="132"/>
      <c r="T457" s="132"/>
      <c r="U457" s="109">
        <f>U458</f>
        <v>16707</v>
      </c>
      <c r="V457" s="179">
        <f>V458</f>
        <v>16707</v>
      </c>
      <c r="W457" s="179">
        <f>W458</f>
        <v>16430.849999999999</v>
      </c>
      <c r="X457" s="178">
        <f t="shared" si="172"/>
        <v>98.347100017956535</v>
      </c>
      <c r="Y457" s="45">
        <f>Y458</f>
        <v>13011.05</v>
      </c>
      <c r="Z457" s="196">
        <f t="shared" si="173"/>
        <v>126.28381260543921</v>
      </c>
      <c r="AA457" s="47"/>
    </row>
    <row r="458" spans="1:27" s="30" customFormat="1" ht="16.5" customHeight="1" x14ac:dyDescent="0.25">
      <c r="A458" s="41" t="s">
        <v>284</v>
      </c>
      <c r="B458" s="41" t="s">
        <v>284</v>
      </c>
      <c r="C458" s="60" t="s">
        <v>411</v>
      </c>
      <c r="D458" s="41" t="s">
        <v>159</v>
      </c>
      <c r="E458" s="132" t="s">
        <v>681</v>
      </c>
      <c r="F458" s="132"/>
      <c r="G458" s="132"/>
      <c r="H458" s="132"/>
      <c r="I458" s="132"/>
      <c r="J458" s="132"/>
      <c r="K458" s="132"/>
      <c r="L458" s="132"/>
      <c r="M458" s="132"/>
      <c r="N458" s="132"/>
      <c r="O458" s="132"/>
      <c r="P458" s="132"/>
      <c r="Q458" s="132"/>
      <c r="R458" s="132"/>
      <c r="S458" s="132"/>
      <c r="T458" s="132"/>
      <c r="U458" s="110">
        <v>16707</v>
      </c>
      <c r="V458" s="180">
        <v>16707</v>
      </c>
      <c r="W458" s="180">
        <v>16430.849999999999</v>
      </c>
      <c r="X458" s="178">
        <f t="shared" si="172"/>
        <v>98.347100017956535</v>
      </c>
      <c r="Y458" s="38">
        <v>13011.05</v>
      </c>
      <c r="Z458" s="196">
        <f t="shared" si="173"/>
        <v>126.28381260543921</v>
      </c>
      <c r="AA458" s="47"/>
    </row>
    <row r="459" spans="1:27" s="30" customFormat="1" ht="16.5" customHeight="1" x14ac:dyDescent="0.25">
      <c r="A459" s="41" t="s">
        <v>284</v>
      </c>
      <c r="B459" s="41" t="s">
        <v>284</v>
      </c>
      <c r="C459" s="60" t="s">
        <v>288</v>
      </c>
      <c r="D459" s="41" t="s">
        <v>144</v>
      </c>
      <c r="E459" s="132" t="s">
        <v>111</v>
      </c>
      <c r="F459" s="132"/>
      <c r="G459" s="132"/>
      <c r="H459" s="132"/>
      <c r="I459" s="132"/>
      <c r="J459" s="132"/>
      <c r="K459" s="132"/>
      <c r="L459" s="132"/>
      <c r="M459" s="132"/>
      <c r="N459" s="132"/>
      <c r="O459" s="132"/>
      <c r="P459" s="132"/>
      <c r="Q459" s="132"/>
      <c r="R459" s="132"/>
      <c r="S459" s="132"/>
      <c r="T459" s="132"/>
      <c r="U459" s="109">
        <f>U460+U461</f>
        <v>745378</v>
      </c>
      <c r="V459" s="78">
        <f t="shared" ref="V459:W459" si="174">V460+V461</f>
        <v>745378</v>
      </c>
      <c r="W459" s="78">
        <f t="shared" si="174"/>
        <v>693024.87999999989</v>
      </c>
      <c r="X459" s="178">
        <f t="shared" si="172"/>
        <v>92.976299273657119</v>
      </c>
      <c r="Y459" s="45">
        <f>Y460+Y461</f>
        <v>1273432.08</v>
      </c>
      <c r="Z459" s="196">
        <f t="shared" si="173"/>
        <v>54.421817298650112</v>
      </c>
      <c r="AA459" s="47"/>
    </row>
    <row r="460" spans="1:27" s="30" customFormat="1" ht="16.5" customHeight="1" x14ac:dyDescent="0.25">
      <c r="A460" s="41" t="s">
        <v>284</v>
      </c>
      <c r="B460" s="41" t="s">
        <v>284</v>
      </c>
      <c r="C460" s="60" t="s">
        <v>288</v>
      </c>
      <c r="D460" s="41" t="s">
        <v>159</v>
      </c>
      <c r="E460" s="132" t="s">
        <v>681</v>
      </c>
      <c r="F460" s="132"/>
      <c r="G460" s="132"/>
      <c r="H460" s="132"/>
      <c r="I460" s="132"/>
      <c r="J460" s="132"/>
      <c r="K460" s="132"/>
      <c r="L460" s="132"/>
      <c r="M460" s="132"/>
      <c r="N460" s="132"/>
      <c r="O460" s="132"/>
      <c r="P460" s="132"/>
      <c r="Q460" s="132"/>
      <c r="R460" s="132"/>
      <c r="S460" s="132"/>
      <c r="T460" s="132"/>
      <c r="U460" s="110">
        <v>596380</v>
      </c>
      <c r="V460" s="75">
        <v>596380</v>
      </c>
      <c r="W460" s="75">
        <v>550605.44999999995</v>
      </c>
      <c r="X460" s="178">
        <f t="shared" si="172"/>
        <v>92.324600087192721</v>
      </c>
      <c r="Y460" s="38">
        <v>1108259.72</v>
      </c>
      <c r="Z460" s="196">
        <f t="shared" si="173"/>
        <v>49.681986998498864</v>
      </c>
      <c r="AA460" s="47"/>
    </row>
    <row r="461" spans="1:27" s="30" customFormat="1" ht="16.5" customHeight="1" x14ac:dyDescent="0.25">
      <c r="A461" s="41" t="s">
        <v>284</v>
      </c>
      <c r="B461" s="41" t="s">
        <v>284</v>
      </c>
      <c r="C461" s="60" t="s">
        <v>288</v>
      </c>
      <c r="D461" s="41" t="s">
        <v>604</v>
      </c>
      <c r="E461" s="132" t="s">
        <v>605</v>
      </c>
      <c r="F461" s="132"/>
      <c r="G461" s="132"/>
      <c r="H461" s="132"/>
      <c r="I461" s="132"/>
      <c r="J461" s="132"/>
      <c r="K461" s="132"/>
      <c r="L461" s="132"/>
      <c r="M461" s="132"/>
      <c r="N461" s="132"/>
      <c r="O461" s="132"/>
      <c r="P461" s="132"/>
      <c r="Q461" s="132"/>
      <c r="R461" s="132"/>
      <c r="S461" s="132"/>
      <c r="T461" s="132"/>
      <c r="U461" s="110">
        <v>148998</v>
      </c>
      <c r="V461" s="75">
        <v>148998</v>
      </c>
      <c r="W461" s="75">
        <v>142419.43</v>
      </c>
      <c r="X461" s="178">
        <f t="shared" si="172"/>
        <v>95.584793084470931</v>
      </c>
      <c r="Y461" s="38">
        <v>165172.35999999999</v>
      </c>
      <c r="Z461" s="196">
        <f t="shared" si="173"/>
        <v>86.224735179663242</v>
      </c>
      <c r="AA461" s="47"/>
    </row>
    <row r="462" spans="1:27" s="30" customFormat="1" ht="27" customHeight="1" x14ac:dyDescent="0.25">
      <c r="A462" s="41" t="s">
        <v>284</v>
      </c>
      <c r="B462" s="41" t="s">
        <v>284</v>
      </c>
      <c r="C462" s="60" t="s">
        <v>289</v>
      </c>
      <c r="D462" s="41" t="s">
        <v>144</v>
      </c>
      <c r="E462" s="155" t="s">
        <v>697</v>
      </c>
      <c r="F462" s="155"/>
      <c r="G462" s="155"/>
      <c r="H462" s="155"/>
      <c r="I462" s="155"/>
      <c r="J462" s="155"/>
      <c r="K462" s="155"/>
      <c r="L462" s="155"/>
      <c r="M462" s="155"/>
      <c r="N462" s="155"/>
      <c r="O462" s="155"/>
      <c r="P462" s="155"/>
      <c r="Q462" s="155"/>
      <c r="R462" s="155"/>
      <c r="S462" s="155"/>
      <c r="T462" s="155"/>
      <c r="U462" s="108">
        <f>U463</f>
        <v>440438</v>
      </c>
      <c r="V462" s="181">
        <f t="shared" ref="V462:Y464" si="175">V463</f>
        <v>440438</v>
      </c>
      <c r="W462" s="181">
        <f t="shared" si="175"/>
        <v>413710.5</v>
      </c>
      <c r="X462" s="178">
        <f t="shared" si="172"/>
        <v>93.931608989233439</v>
      </c>
      <c r="Y462" s="43">
        <f t="shared" si="175"/>
        <v>434682</v>
      </c>
      <c r="Z462" s="196">
        <f t="shared" si="173"/>
        <v>95.175438596491219</v>
      </c>
      <c r="AA462" s="47"/>
    </row>
    <row r="463" spans="1:27" s="30" customFormat="1" ht="15.75" customHeight="1" x14ac:dyDescent="0.25">
      <c r="A463" s="41" t="s">
        <v>284</v>
      </c>
      <c r="B463" s="41" t="s">
        <v>284</v>
      </c>
      <c r="C463" s="60" t="s">
        <v>290</v>
      </c>
      <c r="D463" s="41" t="s">
        <v>144</v>
      </c>
      <c r="E463" s="132" t="s">
        <v>112</v>
      </c>
      <c r="F463" s="132"/>
      <c r="G463" s="132"/>
      <c r="H463" s="132"/>
      <c r="I463" s="132"/>
      <c r="J463" s="132"/>
      <c r="K463" s="132"/>
      <c r="L463" s="132"/>
      <c r="M463" s="132"/>
      <c r="N463" s="132"/>
      <c r="O463" s="132"/>
      <c r="P463" s="132"/>
      <c r="Q463" s="132"/>
      <c r="R463" s="132"/>
      <c r="S463" s="132"/>
      <c r="T463" s="132"/>
      <c r="U463" s="109">
        <f>U464</f>
        <v>440438</v>
      </c>
      <c r="V463" s="179">
        <f t="shared" si="175"/>
        <v>440438</v>
      </c>
      <c r="W463" s="179">
        <f t="shared" si="175"/>
        <v>413710.5</v>
      </c>
      <c r="X463" s="178">
        <f t="shared" si="172"/>
        <v>93.931608989233439</v>
      </c>
      <c r="Y463" s="45">
        <f t="shared" si="175"/>
        <v>434682</v>
      </c>
      <c r="Z463" s="196">
        <f t="shared" si="173"/>
        <v>95.175438596491219</v>
      </c>
      <c r="AA463" s="47"/>
    </row>
    <row r="464" spans="1:27" s="30" customFormat="1" ht="15.75" customHeight="1" x14ac:dyDescent="0.25">
      <c r="A464" s="41" t="s">
        <v>284</v>
      </c>
      <c r="B464" s="41" t="s">
        <v>284</v>
      </c>
      <c r="C464" s="60" t="s">
        <v>291</v>
      </c>
      <c r="D464" s="41" t="s">
        <v>144</v>
      </c>
      <c r="E464" s="132" t="s">
        <v>113</v>
      </c>
      <c r="F464" s="132"/>
      <c r="G464" s="132"/>
      <c r="H464" s="132"/>
      <c r="I464" s="132"/>
      <c r="J464" s="132"/>
      <c r="K464" s="132"/>
      <c r="L464" s="132"/>
      <c r="M464" s="132"/>
      <c r="N464" s="132"/>
      <c r="O464" s="132"/>
      <c r="P464" s="132"/>
      <c r="Q464" s="132"/>
      <c r="R464" s="132"/>
      <c r="S464" s="132"/>
      <c r="T464" s="132"/>
      <c r="U464" s="109">
        <f>U465</f>
        <v>440438</v>
      </c>
      <c r="V464" s="179">
        <f t="shared" si="175"/>
        <v>440438</v>
      </c>
      <c r="W464" s="179">
        <f t="shared" si="175"/>
        <v>413710.5</v>
      </c>
      <c r="X464" s="178">
        <f t="shared" si="172"/>
        <v>93.931608989233439</v>
      </c>
      <c r="Y464" s="45">
        <f t="shared" si="175"/>
        <v>434682</v>
      </c>
      <c r="Z464" s="196">
        <f t="shared" si="173"/>
        <v>95.175438596491219</v>
      </c>
      <c r="AA464" s="47"/>
    </row>
    <row r="465" spans="1:27" s="30" customFormat="1" ht="15.75" customHeight="1" x14ac:dyDescent="0.25">
      <c r="A465" s="41" t="s">
        <v>284</v>
      </c>
      <c r="B465" s="41" t="s">
        <v>284</v>
      </c>
      <c r="C465" s="60" t="s">
        <v>291</v>
      </c>
      <c r="D465" s="41" t="s">
        <v>159</v>
      </c>
      <c r="E465" s="132" t="s">
        <v>681</v>
      </c>
      <c r="F465" s="132"/>
      <c r="G465" s="132"/>
      <c r="H465" s="132"/>
      <c r="I465" s="132"/>
      <c r="J465" s="132"/>
      <c r="K465" s="132"/>
      <c r="L465" s="132"/>
      <c r="M465" s="132"/>
      <c r="N465" s="132"/>
      <c r="O465" s="132"/>
      <c r="P465" s="132"/>
      <c r="Q465" s="132"/>
      <c r="R465" s="132"/>
      <c r="S465" s="132"/>
      <c r="T465" s="132"/>
      <c r="U465" s="110">
        <v>440438</v>
      </c>
      <c r="V465" s="180">
        <v>440438</v>
      </c>
      <c r="W465" s="180">
        <v>413710.5</v>
      </c>
      <c r="X465" s="178">
        <f t="shared" si="172"/>
        <v>93.931608989233439</v>
      </c>
      <c r="Y465" s="38">
        <v>434682</v>
      </c>
      <c r="Z465" s="196">
        <f t="shared" si="173"/>
        <v>95.175438596491219</v>
      </c>
      <c r="AA465" s="47"/>
    </row>
    <row r="466" spans="1:27" s="30" customFormat="1" ht="15" customHeight="1" x14ac:dyDescent="0.25">
      <c r="A466" s="41" t="s">
        <v>569</v>
      </c>
      <c r="B466" s="41" t="s">
        <v>142</v>
      </c>
      <c r="C466" s="60" t="s">
        <v>143</v>
      </c>
      <c r="D466" s="41" t="s">
        <v>144</v>
      </c>
      <c r="E466" s="155" t="s">
        <v>570</v>
      </c>
      <c r="F466" s="155"/>
      <c r="G466" s="155"/>
      <c r="H466" s="155"/>
      <c r="I466" s="155"/>
      <c r="J466" s="155"/>
      <c r="K466" s="155"/>
      <c r="L466" s="155"/>
      <c r="M466" s="155"/>
      <c r="N466" s="155"/>
      <c r="O466" s="155"/>
      <c r="P466" s="155"/>
      <c r="Q466" s="155"/>
      <c r="R466" s="155"/>
      <c r="S466" s="155"/>
      <c r="T466" s="155"/>
      <c r="U466" s="108">
        <f>U467</f>
        <v>6719264.1799999997</v>
      </c>
      <c r="V466" s="77">
        <f t="shared" ref="V466:W467" si="176">V467</f>
        <v>6876994.1799999997</v>
      </c>
      <c r="W466" s="77">
        <f t="shared" si="176"/>
        <v>6549286.5300000003</v>
      </c>
      <c r="X466" s="178">
        <f t="shared" si="172"/>
        <v>95.234725500378431</v>
      </c>
      <c r="Y466" s="77">
        <f>Y467</f>
        <v>0</v>
      </c>
      <c r="Z466" s="196"/>
      <c r="AA466" s="47"/>
    </row>
    <row r="467" spans="1:27" s="30" customFormat="1" ht="15" customHeight="1" x14ac:dyDescent="0.25">
      <c r="A467" s="41" t="s">
        <v>569</v>
      </c>
      <c r="B467" s="41" t="s">
        <v>154</v>
      </c>
      <c r="C467" s="60" t="s">
        <v>143</v>
      </c>
      <c r="D467" s="41" t="s">
        <v>144</v>
      </c>
      <c r="E467" s="132" t="s">
        <v>571</v>
      </c>
      <c r="F467" s="132"/>
      <c r="G467" s="132"/>
      <c r="H467" s="132"/>
      <c r="I467" s="132"/>
      <c r="J467" s="132"/>
      <c r="K467" s="132"/>
      <c r="L467" s="132"/>
      <c r="M467" s="132"/>
      <c r="N467" s="132"/>
      <c r="O467" s="132"/>
      <c r="P467" s="132"/>
      <c r="Q467" s="132"/>
      <c r="R467" s="132"/>
      <c r="S467" s="132"/>
      <c r="T467" s="132"/>
      <c r="U467" s="109">
        <f>U468</f>
        <v>6719264.1799999997</v>
      </c>
      <c r="V467" s="78">
        <f t="shared" si="176"/>
        <v>6876994.1799999997</v>
      </c>
      <c r="W467" s="78">
        <f t="shared" si="176"/>
        <v>6549286.5300000003</v>
      </c>
      <c r="X467" s="178">
        <f t="shared" si="172"/>
        <v>95.234725500378431</v>
      </c>
      <c r="Y467" s="78">
        <f>Y468</f>
        <v>0</v>
      </c>
      <c r="Z467" s="196"/>
      <c r="AA467" s="47"/>
    </row>
    <row r="468" spans="1:27" s="30" customFormat="1" ht="30.75" customHeight="1" x14ac:dyDescent="0.25">
      <c r="A468" s="41" t="s">
        <v>569</v>
      </c>
      <c r="B468" s="41" t="s">
        <v>154</v>
      </c>
      <c r="C468" s="60" t="s">
        <v>637</v>
      </c>
      <c r="D468" s="41" t="s">
        <v>144</v>
      </c>
      <c r="E468" s="155" t="s">
        <v>653</v>
      </c>
      <c r="F468" s="155"/>
      <c r="G468" s="155"/>
      <c r="H468" s="155"/>
      <c r="I468" s="155"/>
      <c r="J468" s="155"/>
      <c r="K468" s="155"/>
      <c r="L468" s="155"/>
      <c r="M468" s="155"/>
      <c r="N468" s="155"/>
      <c r="O468" s="155"/>
      <c r="P468" s="155"/>
      <c r="Q468" s="155"/>
      <c r="R468" s="155"/>
      <c r="S468" s="155"/>
      <c r="T468" s="155"/>
      <c r="U468" s="109">
        <f>U469+U479+U483+U487</f>
        <v>6719264.1799999997</v>
      </c>
      <c r="V468" s="78">
        <f t="shared" ref="V468:W468" si="177">V469+V479+V483+V487</f>
        <v>6876994.1799999997</v>
      </c>
      <c r="W468" s="78">
        <f t="shared" si="177"/>
        <v>6549286.5300000003</v>
      </c>
      <c r="X468" s="178">
        <f t="shared" si="172"/>
        <v>95.234725500378431</v>
      </c>
      <c r="Y468" s="78">
        <f>Y469+Y479+Y483+Y487</f>
        <v>0</v>
      </c>
      <c r="Z468" s="196"/>
      <c r="AA468" s="47"/>
    </row>
    <row r="469" spans="1:27" s="30" customFormat="1" ht="15" customHeight="1" x14ac:dyDescent="0.25">
      <c r="A469" s="70" t="s">
        <v>569</v>
      </c>
      <c r="B469" s="70" t="s">
        <v>154</v>
      </c>
      <c r="C469" s="60" t="s">
        <v>638</v>
      </c>
      <c r="D469" s="70" t="s">
        <v>144</v>
      </c>
      <c r="E469" s="152" t="s">
        <v>654</v>
      </c>
      <c r="F469" s="153"/>
      <c r="G469" s="153"/>
      <c r="H469" s="153"/>
      <c r="I469" s="153"/>
      <c r="J469" s="153"/>
      <c r="K469" s="153"/>
      <c r="L469" s="153"/>
      <c r="M469" s="153"/>
      <c r="N469" s="153"/>
      <c r="O469" s="153"/>
      <c r="P469" s="153"/>
      <c r="Q469" s="153"/>
      <c r="R469" s="153"/>
      <c r="S469" s="153"/>
      <c r="T469" s="154"/>
      <c r="U469" s="109">
        <f>U470</f>
        <v>1996148</v>
      </c>
      <c r="V469" s="78">
        <f t="shared" ref="V469:W469" si="178">V470</f>
        <v>2136148</v>
      </c>
      <c r="W469" s="78">
        <f t="shared" si="178"/>
        <v>1941539.95</v>
      </c>
      <c r="X469" s="178">
        <f t="shared" si="172"/>
        <v>90.889767469295208</v>
      </c>
      <c r="Y469" s="78">
        <f>Y470</f>
        <v>0</v>
      </c>
      <c r="Z469" s="196"/>
      <c r="AA469" s="47"/>
    </row>
    <row r="470" spans="1:27" s="30" customFormat="1" ht="15" customHeight="1" x14ac:dyDescent="0.25">
      <c r="A470" s="70" t="s">
        <v>569</v>
      </c>
      <c r="B470" s="70" t="s">
        <v>154</v>
      </c>
      <c r="C470" s="60" t="s">
        <v>639</v>
      </c>
      <c r="D470" s="70" t="s">
        <v>144</v>
      </c>
      <c r="E470" s="152" t="s">
        <v>655</v>
      </c>
      <c r="F470" s="153"/>
      <c r="G470" s="153"/>
      <c r="H470" s="153"/>
      <c r="I470" s="153"/>
      <c r="J470" s="153"/>
      <c r="K470" s="153"/>
      <c r="L470" s="153"/>
      <c r="M470" s="153"/>
      <c r="N470" s="153"/>
      <c r="O470" s="153"/>
      <c r="P470" s="153"/>
      <c r="Q470" s="153"/>
      <c r="R470" s="153"/>
      <c r="S470" s="153"/>
      <c r="T470" s="154"/>
      <c r="U470" s="109">
        <f>U473+U475+U477+U471</f>
        <v>1996148</v>
      </c>
      <c r="V470" s="78">
        <f t="shared" ref="V470:W470" si="179">V473+V475+V477+V471</f>
        <v>2136148</v>
      </c>
      <c r="W470" s="78">
        <f t="shared" si="179"/>
        <v>1941539.95</v>
      </c>
      <c r="X470" s="178">
        <f t="shared" si="172"/>
        <v>90.889767469295208</v>
      </c>
      <c r="Y470" s="78">
        <f>Y473+Y475+Y477+Y471</f>
        <v>0</v>
      </c>
      <c r="Z470" s="196"/>
      <c r="AA470" s="47"/>
    </row>
    <row r="471" spans="1:27" s="30" customFormat="1" ht="15" customHeight="1" x14ac:dyDescent="0.25">
      <c r="A471" s="70" t="s">
        <v>569</v>
      </c>
      <c r="B471" s="70" t="s">
        <v>154</v>
      </c>
      <c r="C471" s="60" t="s">
        <v>717</v>
      </c>
      <c r="D471" s="70" t="s">
        <v>144</v>
      </c>
      <c r="E471" s="132" t="s">
        <v>45</v>
      </c>
      <c r="F471" s="132"/>
      <c r="G471" s="132"/>
      <c r="H471" s="132"/>
      <c r="I471" s="132"/>
      <c r="J471" s="132"/>
      <c r="K471" s="132"/>
      <c r="L471" s="132"/>
      <c r="M471" s="132"/>
      <c r="N471" s="132"/>
      <c r="O471" s="132"/>
      <c r="P471" s="132"/>
      <c r="Q471" s="132"/>
      <c r="R471" s="132"/>
      <c r="S471" s="132"/>
      <c r="T471" s="132"/>
      <c r="U471" s="109">
        <f>U472</f>
        <v>45430</v>
      </c>
      <c r="V471" s="78">
        <f t="shared" ref="V471:W471" si="180">V472</f>
        <v>45430</v>
      </c>
      <c r="W471" s="78">
        <f t="shared" si="180"/>
        <v>0</v>
      </c>
      <c r="X471" s="178">
        <f t="shared" si="172"/>
        <v>0</v>
      </c>
      <c r="Y471" s="78">
        <f>Y472</f>
        <v>0</v>
      </c>
      <c r="Z471" s="196"/>
      <c r="AA471" s="47"/>
    </row>
    <row r="472" spans="1:27" s="30" customFormat="1" ht="29.25" customHeight="1" x14ac:dyDescent="0.25">
      <c r="A472" s="70" t="s">
        <v>569</v>
      </c>
      <c r="B472" s="70" t="s">
        <v>154</v>
      </c>
      <c r="C472" s="60" t="s">
        <v>717</v>
      </c>
      <c r="D472" s="70" t="s">
        <v>159</v>
      </c>
      <c r="E472" s="132" t="s">
        <v>46</v>
      </c>
      <c r="F472" s="132"/>
      <c r="G472" s="132"/>
      <c r="H472" s="132"/>
      <c r="I472" s="132"/>
      <c r="J472" s="132"/>
      <c r="K472" s="132"/>
      <c r="L472" s="132"/>
      <c r="M472" s="132"/>
      <c r="N472" s="132"/>
      <c r="O472" s="132"/>
      <c r="P472" s="132"/>
      <c r="Q472" s="132"/>
      <c r="R472" s="132"/>
      <c r="S472" s="132"/>
      <c r="T472" s="132"/>
      <c r="U472" s="110">
        <v>45430</v>
      </c>
      <c r="V472" s="75">
        <v>45430</v>
      </c>
      <c r="W472" s="75"/>
      <c r="X472" s="178">
        <f t="shared" si="172"/>
        <v>0</v>
      </c>
      <c r="Y472" s="75"/>
      <c r="Z472" s="196"/>
      <c r="AA472" s="47"/>
    </row>
    <row r="473" spans="1:27" s="30" customFormat="1" ht="15" customHeight="1" x14ac:dyDescent="0.25">
      <c r="A473" s="70" t="s">
        <v>569</v>
      </c>
      <c r="B473" s="70" t="s">
        <v>154</v>
      </c>
      <c r="C473" s="60" t="s">
        <v>640</v>
      </c>
      <c r="D473" s="70" t="s">
        <v>144</v>
      </c>
      <c r="E473" s="132" t="s">
        <v>681</v>
      </c>
      <c r="F473" s="132"/>
      <c r="G473" s="132"/>
      <c r="H473" s="132"/>
      <c r="I473" s="132"/>
      <c r="J473" s="132"/>
      <c r="K473" s="132"/>
      <c r="L473" s="132"/>
      <c r="M473" s="132"/>
      <c r="N473" s="132"/>
      <c r="O473" s="132"/>
      <c r="P473" s="132"/>
      <c r="Q473" s="132"/>
      <c r="R473" s="132"/>
      <c r="S473" s="132"/>
      <c r="T473" s="132"/>
      <c r="U473" s="109">
        <f>U474</f>
        <v>199916</v>
      </c>
      <c r="V473" s="78">
        <f t="shared" ref="V473:W473" si="181">V474</f>
        <v>199916</v>
      </c>
      <c r="W473" s="78">
        <f t="shared" si="181"/>
        <v>199900</v>
      </c>
      <c r="X473" s="178">
        <f t="shared" si="172"/>
        <v>99.991996638588205</v>
      </c>
      <c r="Y473" s="78">
        <f>Y474</f>
        <v>0</v>
      </c>
      <c r="Z473" s="196"/>
      <c r="AA473" s="47"/>
    </row>
    <row r="474" spans="1:27" s="30" customFormat="1" ht="15" customHeight="1" x14ac:dyDescent="0.25">
      <c r="A474" s="70" t="s">
        <v>569</v>
      </c>
      <c r="B474" s="70" t="s">
        <v>154</v>
      </c>
      <c r="C474" s="60" t="s">
        <v>640</v>
      </c>
      <c r="D474" s="70" t="s">
        <v>159</v>
      </c>
      <c r="E474" s="152" t="s">
        <v>600</v>
      </c>
      <c r="F474" s="153"/>
      <c r="G474" s="153"/>
      <c r="H474" s="153"/>
      <c r="I474" s="153"/>
      <c r="J474" s="153"/>
      <c r="K474" s="153"/>
      <c r="L474" s="153"/>
      <c r="M474" s="153"/>
      <c r="N474" s="153"/>
      <c r="O474" s="153"/>
      <c r="P474" s="153"/>
      <c r="Q474" s="153"/>
      <c r="R474" s="153"/>
      <c r="S474" s="153"/>
      <c r="T474" s="154"/>
      <c r="U474" s="110">
        <v>199916</v>
      </c>
      <c r="V474" s="75">
        <v>199916</v>
      </c>
      <c r="W474" s="75">
        <v>199900</v>
      </c>
      <c r="X474" s="178">
        <f t="shared" si="172"/>
        <v>99.991996638588205</v>
      </c>
      <c r="Y474" s="75"/>
      <c r="Z474" s="196"/>
      <c r="AA474" s="47"/>
    </row>
    <row r="475" spans="1:27" s="30" customFormat="1" ht="15" hidden="1" customHeight="1" x14ac:dyDescent="0.25">
      <c r="A475" s="70" t="s">
        <v>569</v>
      </c>
      <c r="B475" s="70" t="s">
        <v>154</v>
      </c>
      <c r="C475" s="60" t="s">
        <v>641</v>
      </c>
      <c r="D475" s="70" t="s">
        <v>144</v>
      </c>
      <c r="E475" s="152" t="s">
        <v>76</v>
      </c>
      <c r="F475" s="153"/>
      <c r="G475" s="153"/>
      <c r="H475" s="153"/>
      <c r="I475" s="153"/>
      <c r="J475" s="153"/>
      <c r="K475" s="153"/>
      <c r="L475" s="153"/>
      <c r="M475" s="153"/>
      <c r="N475" s="153"/>
      <c r="O475" s="153"/>
      <c r="P475" s="153"/>
      <c r="Q475" s="153"/>
      <c r="R475" s="153"/>
      <c r="S475" s="153"/>
      <c r="T475" s="154"/>
      <c r="U475" s="109">
        <f>U476</f>
        <v>0</v>
      </c>
      <c r="V475" s="78">
        <f t="shared" ref="V475:W475" si="182">V476</f>
        <v>0</v>
      </c>
      <c r="W475" s="78">
        <f t="shared" si="182"/>
        <v>0</v>
      </c>
      <c r="X475" s="178" t="e">
        <f t="shared" si="172"/>
        <v>#DIV/0!</v>
      </c>
      <c r="Y475" s="78">
        <f>Y476</f>
        <v>0</v>
      </c>
      <c r="Z475" s="196"/>
      <c r="AA475" s="47"/>
    </row>
    <row r="476" spans="1:27" s="30" customFormat="1" ht="15" hidden="1" customHeight="1" x14ac:dyDescent="0.25">
      <c r="A476" s="70" t="s">
        <v>569</v>
      </c>
      <c r="B476" s="70" t="s">
        <v>154</v>
      </c>
      <c r="C476" s="60" t="s">
        <v>641</v>
      </c>
      <c r="D476" s="70" t="s">
        <v>159</v>
      </c>
      <c r="E476" s="152" t="s">
        <v>600</v>
      </c>
      <c r="F476" s="153"/>
      <c r="G476" s="153"/>
      <c r="H476" s="153"/>
      <c r="I476" s="153"/>
      <c r="J476" s="153"/>
      <c r="K476" s="153"/>
      <c r="L476" s="153"/>
      <c r="M476" s="153"/>
      <c r="N476" s="153"/>
      <c r="O476" s="153"/>
      <c r="P476" s="153"/>
      <c r="Q476" s="153"/>
      <c r="R476" s="153"/>
      <c r="S476" s="153"/>
      <c r="T476" s="154"/>
      <c r="U476" s="110"/>
      <c r="V476" s="75"/>
      <c r="W476" s="75"/>
      <c r="X476" s="178" t="e">
        <f t="shared" si="172"/>
        <v>#DIV/0!</v>
      </c>
      <c r="Y476" s="75"/>
      <c r="Z476" s="196"/>
      <c r="AA476" s="47"/>
    </row>
    <row r="477" spans="1:27" s="30" customFormat="1" ht="15" customHeight="1" x14ac:dyDescent="0.25">
      <c r="A477" s="70" t="s">
        <v>569</v>
      </c>
      <c r="B477" s="70" t="s">
        <v>154</v>
      </c>
      <c r="C477" s="60" t="s">
        <v>642</v>
      </c>
      <c r="D477" s="70" t="s">
        <v>144</v>
      </c>
      <c r="E477" s="152" t="s">
        <v>656</v>
      </c>
      <c r="F477" s="153"/>
      <c r="G477" s="153"/>
      <c r="H477" s="153"/>
      <c r="I477" s="153"/>
      <c r="J477" s="153"/>
      <c r="K477" s="153"/>
      <c r="L477" s="153"/>
      <c r="M477" s="153"/>
      <c r="N477" s="153"/>
      <c r="O477" s="153"/>
      <c r="P477" s="153"/>
      <c r="Q477" s="153"/>
      <c r="R477" s="153"/>
      <c r="S477" s="153"/>
      <c r="T477" s="154"/>
      <c r="U477" s="109">
        <f>U478</f>
        <v>1750802</v>
      </c>
      <c r="V477" s="78">
        <f t="shared" ref="V477:W477" si="183">V478</f>
        <v>1890802</v>
      </c>
      <c r="W477" s="78">
        <f t="shared" si="183"/>
        <v>1741639.95</v>
      </c>
      <c r="X477" s="178">
        <f t="shared" si="172"/>
        <v>92.111175575232096</v>
      </c>
      <c r="Y477" s="78">
        <f>Y478</f>
        <v>0</v>
      </c>
      <c r="Z477" s="196"/>
      <c r="AA477" s="47"/>
    </row>
    <row r="478" spans="1:27" s="30" customFormat="1" ht="15" customHeight="1" x14ac:dyDescent="0.25">
      <c r="A478" s="70" t="s">
        <v>569</v>
      </c>
      <c r="B478" s="70" t="s">
        <v>154</v>
      </c>
      <c r="C478" s="60" t="s">
        <v>642</v>
      </c>
      <c r="D478" s="70" t="s">
        <v>159</v>
      </c>
      <c r="E478" s="152" t="s">
        <v>600</v>
      </c>
      <c r="F478" s="153"/>
      <c r="G478" s="153"/>
      <c r="H478" s="153"/>
      <c r="I478" s="153"/>
      <c r="J478" s="153"/>
      <c r="K478" s="153"/>
      <c r="L478" s="153"/>
      <c r="M478" s="153"/>
      <c r="N478" s="153"/>
      <c r="O478" s="153"/>
      <c r="P478" s="153"/>
      <c r="Q478" s="153"/>
      <c r="R478" s="153"/>
      <c r="S478" s="153"/>
      <c r="T478" s="154"/>
      <c r="U478" s="110">
        <v>1750802</v>
      </c>
      <c r="V478" s="75">
        <v>1890802</v>
      </c>
      <c r="W478" s="75">
        <v>1741639.95</v>
      </c>
      <c r="X478" s="178">
        <f t="shared" si="172"/>
        <v>92.111175575232096</v>
      </c>
      <c r="Y478" s="75"/>
      <c r="Z478" s="196"/>
      <c r="AA478" s="47"/>
    </row>
    <row r="479" spans="1:27" s="30" customFormat="1" ht="15" customHeight="1" x14ac:dyDescent="0.25">
      <c r="A479" s="70" t="s">
        <v>569</v>
      </c>
      <c r="B479" s="70" t="s">
        <v>154</v>
      </c>
      <c r="C479" s="60" t="s">
        <v>643</v>
      </c>
      <c r="D479" s="70" t="s">
        <v>144</v>
      </c>
      <c r="E479" s="152" t="s">
        <v>657</v>
      </c>
      <c r="F479" s="153"/>
      <c r="G479" s="153"/>
      <c r="H479" s="153"/>
      <c r="I479" s="153"/>
      <c r="J479" s="153"/>
      <c r="K479" s="153"/>
      <c r="L479" s="153"/>
      <c r="M479" s="153"/>
      <c r="N479" s="153"/>
      <c r="O479" s="153"/>
      <c r="P479" s="153"/>
      <c r="Q479" s="153"/>
      <c r="R479" s="153"/>
      <c r="S479" s="153"/>
      <c r="T479" s="154"/>
      <c r="U479" s="109">
        <f>U480</f>
        <v>505349</v>
      </c>
      <c r="V479" s="78">
        <f t="shared" ref="V479:W481" si="184">V480</f>
        <v>523079</v>
      </c>
      <c r="W479" s="78">
        <f t="shared" si="184"/>
        <v>401780</v>
      </c>
      <c r="X479" s="178">
        <f t="shared" si="172"/>
        <v>76.810577369766335</v>
      </c>
      <c r="Y479" s="78">
        <f>Y480</f>
        <v>0</v>
      </c>
      <c r="Z479" s="196"/>
      <c r="AA479" s="47"/>
    </row>
    <row r="480" spans="1:27" s="30" customFormat="1" ht="31.5" customHeight="1" x14ac:dyDescent="0.25">
      <c r="A480" s="70" t="s">
        <v>569</v>
      </c>
      <c r="B480" s="70" t="s">
        <v>154</v>
      </c>
      <c r="C480" s="60" t="s">
        <v>644</v>
      </c>
      <c r="D480" s="70" t="s">
        <v>144</v>
      </c>
      <c r="E480" s="152" t="s">
        <v>658</v>
      </c>
      <c r="F480" s="153"/>
      <c r="G480" s="153"/>
      <c r="H480" s="153"/>
      <c r="I480" s="153"/>
      <c r="J480" s="153"/>
      <c r="K480" s="153"/>
      <c r="L480" s="153"/>
      <c r="M480" s="153"/>
      <c r="N480" s="153"/>
      <c r="O480" s="153"/>
      <c r="P480" s="153"/>
      <c r="Q480" s="153"/>
      <c r="R480" s="153"/>
      <c r="S480" s="153"/>
      <c r="T480" s="154"/>
      <c r="U480" s="109">
        <f>U481</f>
        <v>505349</v>
      </c>
      <c r="V480" s="78">
        <f t="shared" si="184"/>
        <v>523079</v>
      </c>
      <c r="W480" s="78">
        <f t="shared" si="184"/>
        <v>401780</v>
      </c>
      <c r="X480" s="178">
        <f t="shared" si="172"/>
        <v>76.810577369766335</v>
      </c>
      <c r="Y480" s="78">
        <f>Y481</f>
        <v>0</v>
      </c>
      <c r="Z480" s="196"/>
      <c r="AA480" s="47"/>
    </row>
    <row r="481" spans="1:27" s="30" customFormat="1" ht="15" customHeight="1" x14ac:dyDescent="0.25">
      <c r="A481" s="70" t="s">
        <v>569</v>
      </c>
      <c r="B481" s="70" t="s">
        <v>154</v>
      </c>
      <c r="C481" s="60" t="s">
        <v>645</v>
      </c>
      <c r="D481" s="70" t="s">
        <v>144</v>
      </c>
      <c r="E481" s="152" t="s">
        <v>659</v>
      </c>
      <c r="F481" s="153"/>
      <c r="G481" s="153"/>
      <c r="H481" s="153"/>
      <c r="I481" s="153"/>
      <c r="J481" s="153"/>
      <c r="K481" s="153"/>
      <c r="L481" s="153"/>
      <c r="M481" s="153"/>
      <c r="N481" s="153"/>
      <c r="O481" s="153"/>
      <c r="P481" s="153"/>
      <c r="Q481" s="153"/>
      <c r="R481" s="153"/>
      <c r="S481" s="153"/>
      <c r="T481" s="154"/>
      <c r="U481" s="109">
        <f>U482</f>
        <v>505349</v>
      </c>
      <c r="V481" s="78">
        <f t="shared" si="184"/>
        <v>523079</v>
      </c>
      <c r="W481" s="78">
        <f t="shared" si="184"/>
        <v>401780</v>
      </c>
      <c r="X481" s="178">
        <f t="shared" si="172"/>
        <v>76.810577369766335</v>
      </c>
      <c r="Y481" s="78">
        <f>Y482</f>
        <v>0</v>
      </c>
      <c r="Z481" s="196"/>
      <c r="AA481" s="47"/>
    </row>
    <row r="482" spans="1:27" s="30" customFormat="1" ht="15" customHeight="1" x14ac:dyDescent="0.25">
      <c r="A482" s="70" t="s">
        <v>569</v>
      </c>
      <c r="B482" s="70" t="s">
        <v>154</v>
      </c>
      <c r="C482" s="60" t="s">
        <v>645</v>
      </c>
      <c r="D482" s="70" t="s">
        <v>159</v>
      </c>
      <c r="E482" s="152" t="s">
        <v>600</v>
      </c>
      <c r="F482" s="153"/>
      <c r="G482" s="153"/>
      <c r="H482" s="153"/>
      <c r="I482" s="153"/>
      <c r="J482" s="153"/>
      <c r="K482" s="153"/>
      <c r="L482" s="153"/>
      <c r="M482" s="153"/>
      <c r="N482" s="153"/>
      <c r="O482" s="153"/>
      <c r="P482" s="153"/>
      <c r="Q482" s="153"/>
      <c r="R482" s="153"/>
      <c r="S482" s="153"/>
      <c r="T482" s="154"/>
      <c r="U482" s="110">
        <v>505349</v>
      </c>
      <c r="V482" s="75">
        <v>523079</v>
      </c>
      <c r="W482" s="75">
        <v>401780</v>
      </c>
      <c r="X482" s="178">
        <f t="shared" si="172"/>
        <v>76.810577369766335</v>
      </c>
      <c r="Y482" s="75"/>
      <c r="Z482" s="196"/>
      <c r="AA482" s="47"/>
    </row>
    <row r="483" spans="1:27" s="30" customFormat="1" ht="15" customHeight="1" x14ac:dyDescent="0.25">
      <c r="A483" s="70" t="s">
        <v>569</v>
      </c>
      <c r="B483" s="70" t="s">
        <v>154</v>
      </c>
      <c r="C483" s="60" t="s">
        <v>646</v>
      </c>
      <c r="D483" s="70" t="s">
        <v>144</v>
      </c>
      <c r="E483" s="152" t="s">
        <v>660</v>
      </c>
      <c r="F483" s="153"/>
      <c r="G483" s="153"/>
      <c r="H483" s="153"/>
      <c r="I483" s="153"/>
      <c r="J483" s="153"/>
      <c r="K483" s="153"/>
      <c r="L483" s="153"/>
      <c r="M483" s="153"/>
      <c r="N483" s="153"/>
      <c r="O483" s="153"/>
      <c r="P483" s="153"/>
      <c r="Q483" s="153"/>
      <c r="R483" s="153"/>
      <c r="S483" s="153"/>
      <c r="T483" s="154"/>
      <c r="U483" s="109">
        <f>U484</f>
        <v>1102057</v>
      </c>
      <c r="V483" s="78">
        <f t="shared" ref="V483:W485" si="185">V484</f>
        <v>1102057</v>
      </c>
      <c r="W483" s="78">
        <f t="shared" si="185"/>
        <v>1090256.3999999999</v>
      </c>
      <c r="X483" s="178">
        <f t="shared" si="172"/>
        <v>98.929220539409485</v>
      </c>
      <c r="Y483" s="78">
        <f>Y484</f>
        <v>0</v>
      </c>
      <c r="Z483" s="196"/>
      <c r="AA483" s="47"/>
    </row>
    <row r="484" spans="1:27" s="30" customFormat="1" ht="30" customHeight="1" x14ac:dyDescent="0.25">
      <c r="A484" s="70" t="s">
        <v>569</v>
      </c>
      <c r="B484" s="70" t="s">
        <v>154</v>
      </c>
      <c r="C484" s="60" t="s">
        <v>647</v>
      </c>
      <c r="D484" s="70" t="s">
        <v>144</v>
      </c>
      <c r="E484" s="152" t="s">
        <v>661</v>
      </c>
      <c r="F484" s="153"/>
      <c r="G484" s="153"/>
      <c r="H484" s="153"/>
      <c r="I484" s="153"/>
      <c r="J484" s="153"/>
      <c r="K484" s="153"/>
      <c r="L484" s="153"/>
      <c r="M484" s="153"/>
      <c r="N484" s="153"/>
      <c r="O484" s="153"/>
      <c r="P484" s="153"/>
      <c r="Q484" s="153"/>
      <c r="R484" s="153"/>
      <c r="S484" s="153"/>
      <c r="T484" s="154"/>
      <c r="U484" s="109">
        <f>U485</f>
        <v>1102057</v>
      </c>
      <c r="V484" s="78">
        <f t="shared" si="185"/>
        <v>1102057</v>
      </c>
      <c r="W484" s="78">
        <f t="shared" si="185"/>
        <v>1090256.3999999999</v>
      </c>
      <c r="X484" s="178">
        <f t="shared" si="172"/>
        <v>98.929220539409485</v>
      </c>
      <c r="Y484" s="78">
        <f>Y485</f>
        <v>0</v>
      </c>
      <c r="Z484" s="196"/>
      <c r="AA484" s="47"/>
    </row>
    <row r="485" spans="1:27" s="30" customFormat="1" ht="15" customHeight="1" x14ac:dyDescent="0.25">
      <c r="A485" s="70" t="s">
        <v>569</v>
      </c>
      <c r="B485" s="70" t="s">
        <v>154</v>
      </c>
      <c r="C485" s="60" t="s">
        <v>648</v>
      </c>
      <c r="D485" s="70" t="s">
        <v>144</v>
      </c>
      <c r="E485" s="152" t="s">
        <v>662</v>
      </c>
      <c r="F485" s="153"/>
      <c r="G485" s="153"/>
      <c r="H485" s="153"/>
      <c r="I485" s="153"/>
      <c r="J485" s="153"/>
      <c r="K485" s="153"/>
      <c r="L485" s="153"/>
      <c r="M485" s="153"/>
      <c r="N485" s="153"/>
      <c r="O485" s="153"/>
      <c r="P485" s="153"/>
      <c r="Q485" s="153"/>
      <c r="R485" s="153"/>
      <c r="S485" s="153"/>
      <c r="T485" s="154"/>
      <c r="U485" s="109">
        <f>U486</f>
        <v>1102057</v>
      </c>
      <c r="V485" s="78">
        <f t="shared" si="185"/>
        <v>1102057</v>
      </c>
      <c r="W485" s="78">
        <f t="shared" si="185"/>
        <v>1090256.3999999999</v>
      </c>
      <c r="X485" s="178">
        <f t="shared" si="172"/>
        <v>98.929220539409485</v>
      </c>
      <c r="Y485" s="78">
        <f>Y486</f>
        <v>0</v>
      </c>
      <c r="Z485" s="196"/>
      <c r="AA485" s="47"/>
    </row>
    <row r="486" spans="1:27" s="30" customFormat="1" ht="15" customHeight="1" x14ac:dyDescent="0.25">
      <c r="A486" s="70" t="s">
        <v>569</v>
      </c>
      <c r="B486" s="70" t="s">
        <v>154</v>
      </c>
      <c r="C486" s="60" t="s">
        <v>648</v>
      </c>
      <c r="D486" s="70" t="s">
        <v>159</v>
      </c>
      <c r="E486" s="152" t="s">
        <v>600</v>
      </c>
      <c r="F486" s="153"/>
      <c r="G486" s="153"/>
      <c r="H486" s="153"/>
      <c r="I486" s="153"/>
      <c r="J486" s="153"/>
      <c r="K486" s="153"/>
      <c r="L486" s="153"/>
      <c r="M486" s="153"/>
      <c r="N486" s="153"/>
      <c r="O486" s="153"/>
      <c r="P486" s="153"/>
      <c r="Q486" s="153"/>
      <c r="R486" s="153"/>
      <c r="S486" s="153"/>
      <c r="T486" s="154"/>
      <c r="U486" s="110">
        <v>1102057</v>
      </c>
      <c r="V486" s="75">
        <v>1102057</v>
      </c>
      <c r="W486" s="75">
        <v>1090256.3999999999</v>
      </c>
      <c r="X486" s="178">
        <f t="shared" si="172"/>
        <v>98.929220539409485</v>
      </c>
      <c r="Y486" s="75"/>
      <c r="Z486" s="196"/>
      <c r="AA486" s="47"/>
    </row>
    <row r="487" spans="1:27" s="30" customFormat="1" ht="44.25" customHeight="1" x14ac:dyDescent="0.25">
      <c r="A487" s="70" t="s">
        <v>569</v>
      </c>
      <c r="B487" s="70" t="s">
        <v>154</v>
      </c>
      <c r="C487" s="60" t="s">
        <v>649</v>
      </c>
      <c r="D487" s="70" t="s">
        <v>144</v>
      </c>
      <c r="E487" s="152" t="s">
        <v>663</v>
      </c>
      <c r="F487" s="153"/>
      <c r="G487" s="153"/>
      <c r="H487" s="153"/>
      <c r="I487" s="153"/>
      <c r="J487" s="153"/>
      <c r="K487" s="153"/>
      <c r="L487" s="153"/>
      <c r="M487" s="153"/>
      <c r="N487" s="153"/>
      <c r="O487" s="153"/>
      <c r="P487" s="153"/>
      <c r="Q487" s="153"/>
      <c r="R487" s="153"/>
      <c r="S487" s="153"/>
      <c r="T487" s="154"/>
      <c r="U487" s="109">
        <f>U488</f>
        <v>3115710.18</v>
      </c>
      <c r="V487" s="78">
        <f t="shared" ref="V487:W487" si="186">V488</f>
        <v>3115710.18</v>
      </c>
      <c r="W487" s="78">
        <f t="shared" si="186"/>
        <v>3115710.18</v>
      </c>
      <c r="X487" s="178">
        <f t="shared" si="172"/>
        <v>100</v>
      </c>
      <c r="Y487" s="78">
        <f>Y488</f>
        <v>0</v>
      </c>
      <c r="Z487" s="196"/>
      <c r="AA487" s="47"/>
    </row>
    <row r="488" spans="1:27" s="30" customFormat="1" ht="30" customHeight="1" x14ac:dyDescent="0.25">
      <c r="A488" s="70" t="s">
        <v>569</v>
      </c>
      <c r="B488" s="70" t="s">
        <v>154</v>
      </c>
      <c r="C488" s="60" t="s">
        <v>650</v>
      </c>
      <c r="D488" s="70" t="s">
        <v>144</v>
      </c>
      <c r="E488" s="152" t="s">
        <v>664</v>
      </c>
      <c r="F488" s="153"/>
      <c r="G488" s="153"/>
      <c r="H488" s="153"/>
      <c r="I488" s="153"/>
      <c r="J488" s="153"/>
      <c r="K488" s="153"/>
      <c r="L488" s="153"/>
      <c r="M488" s="153"/>
      <c r="N488" s="153"/>
      <c r="O488" s="153"/>
      <c r="P488" s="153"/>
      <c r="Q488" s="153"/>
      <c r="R488" s="153"/>
      <c r="S488" s="153"/>
      <c r="T488" s="154"/>
      <c r="U488" s="109">
        <f>U489+U491</f>
        <v>3115710.18</v>
      </c>
      <c r="V488" s="78">
        <f t="shared" ref="V488:W488" si="187">V489+V491</f>
        <v>3115710.18</v>
      </c>
      <c r="W488" s="78">
        <f t="shared" si="187"/>
        <v>3115710.18</v>
      </c>
      <c r="X488" s="178">
        <f t="shared" si="172"/>
        <v>100</v>
      </c>
      <c r="Y488" s="78">
        <f>Y489+Y491</f>
        <v>0</v>
      </c>
      <c r="Z488" s="196"/>
      <c r="AA488" s="47"/>
    </row>
    <row r="489" spans="1:27" s="30" customFormat="1" ht="15" customHeight="1" x14ac:dyDescent="0.25">
      <c r="A489" s="70" t="s">
        <v>569</v>
      </c>
      <c r="B489" s="70" t="s">
        <v>154</v>
      </c>
      <c r="C489" s="60" t="s">
        <v>651</v>
      </c>
      <c r="D489" s="70" t="s">
        <v>144</v>
      </c>
      <c r="E489" s="152" t="s">
        <v>20</v>
      </c>
      <c r="F489" s="153"/>
      <c r="G489" s="153"/>
      <c r="H489" s="153"/>
      <c r="I489" s="153"/>
      <c r="J489" s="153"/>
      <c r="K489" s="153"/>
      <c r="L489" s="153"/>
      <c r="M489" s="153"/>
      <c r="N489" s="153"/>
      <c r="O489" s="153"/>
      <c r="P489" s="153"/>
      <c r="Q489" s="153"/>
      <c r="R489" s="153"/>
      <c r="S489" s="153"/>
      <c r="T489" s="154"/>
      <c r="U489" s="109">
        <f>U490</f>
        <v>631.62</v>
      </c>
      <c r="V489" s="78">
        <f t="shared" ref="V489:W489" si="188">V490</f>
        <v>631.62</v>
      </c>
      <c r="W489" s="78">
        <f t="shared" si="188"/>
        <v>631.62</v>
      </c>
      <c r="X489" s="178">
        <f t="shared" si="172"/>
        <v>100</v>
      </c>
      <c r="Y489" s="78">
        <f>Y490</f>
        <v>0</v>
      </c>
      <c r="Z489" s="196"/>
      <c r="AA489" s="47"/>
    </row>
    <row r="490" spans="1:27" s="30" customFormat="1" ht="15" customHeight="1" x14ac:dyDescent="0.25">
      <c r="A490" s="70" t="s">
        <v>569</v>
      </c>
      <c r="B490" s="70" t="s">
        <v>154</v>
      </c>
      <c r="C490" s="60" t="s">
        <v>651</v>
      </c>
      <c r="D490" s="70" t="s">
        <v>159</v>
      </c>
      <c r="E490" s="152" t="s">
        <v>600</v>
      </c>
      <c r="F490" s="153"/>
      <c r="G490" s="153"/>
      <c r="H490" s="153"/>
      <c r="I490" s="153"/>
      <c r="J490" s="153"/>
      <c r="K490" s="153"/>
      <c r="L490" s="153"/>
      <c r="M490" s="153"/>
      <c r="N490" s="153"/>
      <c r="O490" s="153"/>
      <c r="P490" s="153"/>
      <c r="Q490" s="153"/>
      <c r="R490" s="153"/>
      <c r="S490" s="153"/>
      <c r="T490" s="154"/>
      <c r="U490" s="110">
        <v>631.62</v>
      </c>
      <c r="V490" s="75">
        <v>631.62</v>
      </c>
      <c r="W490" s="75">
        <v>631.62</v>
      </c>
      <c r="X490" s="178">
        <f t="shared" si="172"/>
        <v>100</v>
      </c>
      <c r="Y490" s="75"/>
      <c r="Z490" s="196"/>
      <c r="AA490" s="47"/>
    </row>
    <row r="491" spans="1:27" s="30" customFormat="1" ht="15" customHeight="1" x14ac:dyDescent="0.25">
      <c r="A491" s="70" t="s">
        <v>569</v>
      </c>
      <c r="B491" s="70" t="s">
        <v>154</v>
      </c>
      <c r="C491" s="60" t="s">
        <v>652</v>
      </c>
      <c r="D491" s="70" t="s">
        <v>144</v>
      </c>
      <c r="E491" s="152" t="s">
        <v>97</v>
      </c>
      <c r="F491" s="153"/>
      <c r="G491" s="153"/>
      <c r="H491" s="153"/>
      <c r="I491" s="153"/>
      <c r="J491" s="153"/>
      <c r="K491" s="153"/>
      <c r="L491" s="153"/>
      <c r="M491" s="153"/>
      <c r="N491" s="153"/>
      <c r="O491" s="153"/>
      <c r="P491" s="153"/>
      <c r="Q491" s="153"/>
      <c r="R491" s="153"/>
      <c r="S491" s="153"/>
      <c r="T491" s="154"/>
      <c r="U491" s="109">
        <f>SUM(U492:U499)</f>
        <v>3115078.56</v>
      </c>
      <c r="V491" s="78">
        <f t="shared" ref="V491:W491" si="189">SUM(V492:V499)</f>
        <v>3115078.56</v>
      </c>
      <c r="W491" s="78">
        <f t="shared" si="189"/>
        <v>3115078.56</v>
      </c>
      <c r="X491" s="178">
        <f t="shared" si="172"/>
        <v>100</v>
      </c>
      <c r="Y491" s="78">
        <f>SUM(Y492:Y499)</f>
        <v>0</v>
      </c>
      <c r="Z491" s="196"/>
      <c r="AA491" s="47"/>
    </row>
    <row r="492" spans="1:27" s="30" customFormat="1" ht="15" customHeight="1" x14ac:dyDescent="0.25">
      <c r="A492" s="70" t="s">
        <v>569</v>
      </c>
      <c r="B492" s="70" t="s">
        <v>154</v>
      </c>
      <c r="C492" s="60" t="s">
        <v>652</v>
      </c>
      <c r="D492" s="70" t="s">
        <v>271</v>
      </c>
      <c r="E492" s="152" t="s">
        <v>98</v>
      </c>
      <c r="F492" s="153"/>
      <c r="G492" s="153"/>
      <c r="H492" s="153"/>
      <c r="I492" s="153"/>
      <c r="J492" s="153"/>
      <c r="K492" s="153"/>
      <c r="L492" s="153"/>
      <c r="M492" s="153"/>
      <c r="N492" s="153"/>
      <c r="O492" s="153"/>
      <c r="P492" s="153"/>
      <c r="Q492" s="153"/>
      <c r="R492" s="153"/>
      <c r="S492" s="153"/>
      <c r="T492" s="154"/>
      <c r="U492" s="110">
        <v>1766332.91</v>
      </c>
      <c r="V492" s="75">
        <v>1766332.91</v>
      </c>
      <c r="W492" s="75">
        <v>1766332.91</v>
      </c>
      <c r="X492" s="178">
        <f t="shared" si="172"/>
        <v>100</v>
      </c>
      <c r="Y492" s="75"/>
      <c r="Z492" s="196"/>
      <c r="AA492" s="47"/>
    </row>
    <row r="493" spans="1:27" s="30" customFormat="1" ht="31.5" customHeight="1" x14ac:dyDescent="0.25">
      <c r="A493" s="70" t="s">
        <v>569</v>
      </c>
      <c r="B493" s="70" t="s">
        <v>154</v>
      </c>
      <c r="C493" s="60" t="s">
        <v>652</v>
      </c>
      <c r="D493" s="70" t="s">
        <v>273</v>
      </c>
      <c r="E493" s="152" t="s">
        <v>100</v>
      </c>
      <c r="F493" s="153"/>
      <c r="G493" s="153"/>
      <c r="H493" s="153"/>
      <c r="I493" s="153"/>
      <c r="J493" s="153"/>
      <c r="K493" s="153"/>
      <c r="L493" s="153"/>
      <c r="M493" s="153"/>
      <c r="N493" s="153"/>
      <c r="O493" s="153"/>
      <c r="P493" s="153"/>
      <c r="Q493" s="153"/>
      <c r="R493" s="153"/>
      <c r="S493" s="153"/>
      <c r="T493" s="154"/>
      <c r="U493" s="110">
        <v>503987.35</v>
      </c>
      <c r="V493" s="75">
        <v>503987.35</v>
      </c>
      <c r="W493" s="75">
        <v>503987.35</v>
      </c>
      <c r="X493" s="178">
        <f t="shared" si="172"/>
        <v>100</v>
      </c>
      <c r="Y493" s="75"/>
      <c r="Z493" s="196"/>
      <c r="AA493" s="47"/>
    </row>
    <row r="494" spans="1:27" s="30" customFormat="1" ht="15" customHeight="1" x14ac:dyDescent="0.25">
      <c r="A494" s="70" t="s">
        <v>569</v>
      </c>
      <c r="B494" s="70" t="s">
        <v>154</v>
      </c>
      <c r="C494" s="60" t="s">
        <v>652</v>
      </c>
      <c r="D494" s="70" t="s">
        <v>159</v>
      </c>
      <c r="E494" s="152" t="s">
        <v>600</v>
      </c>
      <c r="F494" s="153"/>
      <c r="G494" s="153"/>
      <c r="H494" s="153"/>
      <c r="I494" s="153"/>
      <c r="J494" s="153"/>
      <c r="K494" s="153"/>
      <c r="L494" s="153"/>
      <c r="M494" s="153"/>
      <c r="N494" s="153"/>
      <c r="O494" s="153"/>
      <c r="P494" s="153"/>
      <c r="Q494" s="153"/>
      <c r="R494" s="153"/>
      <c r="S494" s="153"/>
      <c r="T494" s="154"/>
      <c r="U494" s="110">
        <v>767632.89</v>
      </c>
      <c r="V494" s="75">
        <v>767632.89</v>
      </c>
      <c r="W494" s="75">
        <v>767632.89</v>
      </c>
      <c r="X494" s="178">
        <f t="shared" si="172"/>
        <v>100</v>
      </c>
      <c r="Y494" s="75"/>
      <c r="Z494" s="196"/>
      <c r="AA494" s="47"/>
    </row>
    <row r="495" spans="1:27" s="30" customFormat="1" ht="25.5" customHeight="1" x14ac:dyDescent="0.25">
      <c r="A495" s="41" t="s">
        <v>569</v>
      </c>
      <c r="B495" s="41" t="s">
        <v>154</v>
      </c>
      <c r="C495" s="60" t="s">
        <v>652</v>
      </c>
      <c r="D495" s="41" t="s">
        <v>604</v>
      </c>
      <c r="E495" s="132" t="s">
        <v>605</v>
      </c>
      <c r="F495" s="132"/>
      <c r="G495" s="132"/>
      <c r="H495" s="132"/>
      <c r="I495" s="132"/>
      <c r="J495" s="132"/>
      <c r="K495" s="132"/>
      <c r="L495" s="132"/>
      <c r="M495" s="132"/>
      <c r="N495" s="132"/>
      <c r="O495" s="132"/>
      <c r="P495" s="132"/>
      <c r="Q495" s="132"/>
      <c r="R495" s="132"/>
      <c r="S495" s="132"/>
      <c r="T495" s="132"/>
      <c r="U495" s="119">
        <v>67741.94</v>
      </c>
      <c r="V495" s="79">
        <v>67741.94</v>
      </c>
      <c r="W495" s="79">
        <v>67741.94</v>
      </c>
      <c r="X495" s="178">
        <f t="shared" si="172"/>
        <v>100</v>
      </c>
      <c r="Y495" s="79"/>
      <c r="Z495" s="196"/>
      <c r="AA495" s="47"/>
    </row>
    <row r="496" spans="1:27" s="30" customFormat="1" ht="26.25" hidden="1" customHeight="1" x14ac:dyDescent="0.25">
      <c r="A496" s="70" t="s">
        <v>665</v>
      </c>
      <c r="B496" s="70" t="s">
        <v>154</v>
      </c>
      <c r="C496" s="60" t="s">
        <v>652</v>
      </c>
      <c r="D496" s="70" t="s">
        <v>178</v>
      </c>
      <c r="E496" s="140" t="s">
        <v>546</v>
      </c>
      <c r="F496" s="141"/>
      <c r="G496" s="141"/>
      <c r="H496" s="141"/>
      <c r="I496" s="141"/>
      <c r="J496" s="141"/>
      <c r="K496" s="141"/>
      <c r="L496" s="141"/>
      <c r="M496" s="141"/>
      <c r="N496" s="141"/>
      <c r="O496" s="141"/>
      <c r="P496" s="141"/>
      <c r="Q496" s="141"/>
      <c r="R496" s="141"/>
      <c r="S496" s="141"/>
      <c r="T496" s="142"/>
      <c r="U496" s="110"/>
      <c r="V496" s="75"/>
      <c r="W496" s="75"/>
      <c r="X496" s="178" t="e">
        <f t="shared" si="172"/>
        <v>#DIV/0!</v>
      </c>
      <c r="Y496" s="75"/>
      <c r="Z496" s="196"/>
      <c r="AA496" s="47"/>
    </row>
    <row r="497" spans="1:27" s="30" customFormat="1" ht="15" hidden="1" customHeight="1" x14ac:dyDescent="0.25">
      <c r="A497" s="41" t="s">
        <v>569</v>
      </c>
      <c r="B497" s="41" t="s">
        <v>154</v>
      </c>
      <c r="C497" s="60" t="s">
        <v>652</v>
      </c>
      <c r="D497" s="41" t="s">
        <v>151</v>
      </c>
      <c r="E497" s="132" t="s">
        <v>7</v>
      </c>
      <c r="F497" s="132"/>
      <c r="G497" s="132"/>
      <c r="H497" s="132"/>
      <c r="I497" s="132"/>
      <c r="J497" s="132"/>
      <c r="K497" s="132"/>
      <c r="L497" s="132"/>
      <c r="M497" s="132"/>
      <c r="N497" s="132"/>
      <c r="O497" s="132"/>
      <c r="P497" s="132"/>
      <c r="Q497" s="132"/>
      <c r="R497" s="132"/>
      <c r="S497" s="132"/>
      <c r="T497" s="132"/>
      <c r="U497" s="110"/>
      <c r="V497" s="75"/>
      <c r="W497" s="75"/>
      <c r="X497" s="178" t="e">
        <f t="shared" si="172"/>
        <v>#DIV/0!</v>
      </c>
      <c r="Y497" s="75"/>
      <c r="Z497" s="196"/>
      <c r="AA497" s="47"/>
    </row>
    <row r="498" spans="1:27" s="30" customFormat="1" ht="27.75" hidden="1" customHeight="1" x14ac:dyDescent="0.25">
      <c r="A498" s="41" t="s">
        <v>569</v>
      </c>
      <c r="B498" s="41" t="s">
        <v>154</v>
      </c>
      <c r="C498" s="60" t="s">
        <v>652</v>
      </c>
      <c r="D498" s="41" t="s">
        <v>152</v>
      </c>
      <c r="E498" s="132" t="s">
        <v>8</v>
      </c>
      <c r="F498" s="132"/>
      <c r="G498" s="132"/>
      <c r="H498" s="132"/>
      <c r="I498" s="132"/>
      <c r="J498" s="132"/>
      <c r="K498" s="132"/>
      <c r="L498" s="132"/>
      <c r="M498" s="132"/>
      <c r="N498" s="132"/>
      <c r="O498" s="132"/>
      <c r="P498" s="132"/>
      <c r="Q498" s="132"/>
      <c r="R498" s="132"/>
      <c r="S498" s="132"/>
      <c r="T498" s="132"/>
      <c r="U498" s="110"/>
      <c r="V498" s="75"/>
      <c r="W498" s="75"/>
      <c r="X498" s="178" t="e">
        <f t="shared" si="172"/>
        <v>#DIV/0!</v>
      </c>
      <c r="Y498" s="75"/>
      <c r="Z498" s="196"/>
      <c r="AA498" s="47"/>
    </row>
    <row r="499" spans="1:27" s="30" customFormat="1" ht="27" customHeight="1" x14ac:dyDescent="0.25">
      <c r="A499" s="41" t="s">
        <v>569</v>
      </c>
      <c r="B499" s="41" t="s">
        <v>154</v>
      </c>
      <c r="C499" s="60" t="s">
        <v>652</v>
      </c>
      <c r="D499" s="41" t="s">
        <v>153</v>
      </c>
      <c r="E499" s="132" t="s">
        <v>9</v>
      </c>
      <c r="F499" s="132"/>
      <c r="G499" s="132"/>
      <c r="H499" s="132"/>
      <c r="I499" s="132"/>
      <c r="J499" s="132"/>
      <c r="K499" s="132"/>
      <c r="L499" s="132"/>
      <c r="M499" s="132"/>
      <c r="N499" s="132"/>
      <c r="O499" s="132"/>
      <c r="P499" s="132"/>
      <c r="Q499" s="132"/>
      <c r="R499" s="132"/>
      <c r="S499" s="132"/>
      <c r="T499" s="132"/>
      <c r="U499" s="110">
        <v>9383.4699999999993</v>
      </c>
      <c r="V499" s="75">
        <v>9383.4699999999993</v>
      </c>
      <c r="W499" s="75">
        <v>9383.4699999999993</v>
      </c>
      <c r="X499" s="178">
        <f t="shared" si="172"/>
        <v>100</v>
      </c>
      <c r="Y499" s="75"/>
      <c r="Z499" s="196"/>
      <c r="AA499" s="47"/>
    </row>
    <row r="500" spans="1:27" s="30" customFormat="1" ht="16.5" customHeight="1" x14ac:dyDescent="0.25">
      <c r="A500" s="41" t="s">
        <v>292</v>
      </c>
      <c r="B500" s="41" t="s">
        <v>142</v>
      </c>
      <c r="C500" s="60" t="s">
        <v>143</v>
      </c>
      <c r="D500" s="41" t="s">
        <v>144</v>
      </c>
      <c r="E500" s="155" t="s">
        <v>114</v>
      </c>
      <c r="F500" s="155"/>
      <c r="G500" s="155"/>
      <c r="H500" s="155"/>
      <c r="I500" s="155"/>
      <c r="J500" s="155"/>
      <c r="K500" s="155"/>
      <c r="L500" s="155"/>
      <c r="M500" s="155"/>
      <c r="N500" s="155"/>
      <c r="O500" s="155"/>
      <c r="P500" s="155"/>
      <c r="Q500" s="155"/>
      <c r="R500" s="155"/>
      <c r="S500" s="155"/>
      <c r="T500" s="155"/>
      <c r="U500" s="108">
        <f>U501+U508+U531</f>
        <v>3996080</v>
      </c>
      <c r="V500" s="77">
        <f>V501+V508+V531</f>
        <v>3991580</v>
      </c>
      <c r="W500" s="77">
        <f t="shared" ref="W500" si="190">W501+W508+W531</f>
        <v>3897295.33</v>
      </c>
      <c r="X500" s="178">
        <f t="shared" si="172"/>
        <v>97.637911052766086</v>
      </c>
      <c r="Y500" s="43">
        <f>Y501+Y508+Y531</f>
        <v>3270076.32</v>
      </c>
      <c r="Z500" s="196">
        <f t="shared" si="173"/>
        <v>119.18056181636764</v>
      </c>
      <c r="AA500" s="47"/>
    </row>
    <row r="501" spans="1:27" s="30" customFormat="1" ht="16.5" customHeight="1" x14ac:dyDescent="0.25">
      <c r="A501" s="41" t="s">
        <v>292</v>
      </c>
      <c r="B501" s="41" t="s">
        <v>141</v>
      </c>
      <c r="C501" s="60" t="s">
        <v>143</v>
      </c>
      <c r="D501" s="41" t="s">
        <v>144</v>
      </c>
      <c r="E501" s="132" t="s">
        <v>115</v>
      </c>
      <c r="F501" s="132"/>
      <c r="G501" s="132"/>
      <c r="H501" s="132"/>
      <c r="I501" s="132"/>
      <c r="J501" s="132"/>
      <c r="K501" s="132"/>
      <c r="L501" s="132"/>
      <c r="M501" s="132"/>
      <c r="N501" s="132"/>
      <c r="O501" s="132"/>
      <c r="P501" s="132"/>
      <c r="Q501" s="132"/>
      <c r="R501" s="132"/>
      <c r="S501" s="132"/>
      <c r="T501" s="132"/>
      <c r="U501" s="109">
        <f>U502</f>
        <v>3515560</v>
      </c>
      <c r="V501" s="78">
        <f t="shared" ref="V501:Y504" si="191">V502</f>
        <v>3553560</v>
      </c>
      <c r="W501" s="78">
        <f t="shared" si="191"/>
        <v>3537697.33</v>
      </c>
      <c r="X501" s="178">
        <f t="shared" si="172"/>
        <v>99.553611870912547</v>
      </c>
      <c r="Y501" s="45">
        <f>Y502</f>
        <v>2904676.32</v>
      </c>
      <c r="Z501" s="196">
        <f t="shared" si="173"/>
        <v>121.7931686791181</v>
      </c>
      <c r="AA501" s="47"/>
    </row>
    <row r="502" spans="1:27" s="30" customFormat="1" ht="27.75" customHeight="1" x14ac:dyDescent="0.25">
      <c r="A502" s="41" t="s">
        <v>292</v>
      </c>
      <c r="B502" s="41" t="s">
        <v>141</v>
      </c>
      <c r="C502" s="60" t="s">
        <v>293</v>
      </c>
      <c r="D502" s="41" t="s">
        <v>144</v>
      </c>
      <c r="E502" s="131" t="s">
        <v>698</v>
      </c>
      <c r="F502" s="131"/>
      <c r="G502" s="131"/>
      <c r="H502" s="131"/>
      <c r="I502" s="131"/>
      <c r="J502" s="131"/>
      <c r="K502" s="131"/>
      <c r="L502" s="131"/>
      <c r="M502" s="131"/>
      <c r="N502" s="131"/>
      <c r="O502" s="131"/>
      <c r="P502" s="131"/>
      <c r="Q502" s="131"/>
      <c r="R502" s="131"/>
      <c r="S502" s="131"/>
      <c r="T502" s="131"/>
      <c r="U502" s="109">
        <f>U503</f>
        <v>3515560</v>
      </c>
      <c r="V502" s="78">
        <f t="shared" si="191"/>
        <v>3553560</v>
      </c>
      <c r="W502" s="78">
        <f t="shared" si="191"/>
        <v>3537697.33</v>
      </c>
      <c r="X502" s="178">
        <f t="shared" si="172"/>
        <v>99.553611870912547</v>
      </c>
      <c r="Y502" s="45">
        <f t="shared" si="191"/>
        <v>2904676.32</v>
      </c>
      <c r="Z502" s="196">
        <f t="shared" si="173"/>
        <v>121.7931686791181</v>
      </c>
      <c r="AA502" s="47"/>
    </row>
    <row r="503" spans="1:27" s="30" customFormat="1" ht="26.25" customHeight="1" x14ac:dyDescent="0.25">
      <c r="A503" s="41" t="s">
        <v>292</v>
      </c>
      <c r="B503" s="41" t="s">
        <v>141</v>
      </c>
      <c r="C503" s="60" t="s">
        <v>294</v>
      </c>
      <c r="D503" s="41" t="s">
        <v>144</v>
      </c>
      <c r="E503" s="155" t="s">
        <v>458</v>
      </c>
      <c r="F503" s="155"/>
      <c r="G503" s="155"/>
      <c r="H503" s="155"/>
      <c r="I503" s="155"/>
      <c r="J503" s="155"/>
      <c r="K503" s="155"/>
      <c r="L503" s="155"/>
      <c r="M503" s="155"/>
      <c r="N503" s="155"/>
      <c r="O503" s="155"/>
      <c r="P503" s="155"/>
      <c r="Q503" s="155"/>
      <c r="R503" s="155"/>
      <c r="S503" s="155"/>
      <c r="T503" s="155"/>
      <c r="U503" s="108">
        <f>U504</f>
        <v>3515560</v>
      </c>
      <c r="V503" s="77">
        <f t="shared" si="191"/>
        <v>3553560</v>
      </c>
      <c r="W503" s="77">
        <f t="shared" si="191"/>
        <v>3537697.33</v>
      </c>
      <c r="X503" s="178">
        <f t="shared" si="172"/>
        <v>99.553611870912547</v>
      </c>
      <c r="Y503" s="43">
        <f t="shared" si="191"/>
        <v>2904676.32</v>
      </c>
      <c r="Z503" s="196">
        <f t="shared" si="173"/>
        <v>121.7931686791181</v>
      </c>
      <c r="AA503" s="47"/>
    </row>
    <row r="504" spans="1:27" s="30" customFormat="1" ht="25.5" customHeight="1" x14ac:dyDescent="0.25">
      <c r="A504" s="41" t="s">
        <v>292</v>
      </c>
      <c r="B504" s="41" t="s">
        <v>141</v>
      </c>
      <c r="C504" s="60" t="s">
        <v>295</v>
      </c>
      <c r="D504" s="41" t="s">
        <v>144</v>
      </c>
      <c r="E504" s="132" t="s">
        <v>116</v>
      </c>
      <c r="F504" s="132"/>
      <c r="G504" s="132"/>
      <c r="H504" s="132"/>
      <c r="I504" s="132"/>
      <c r="J504" s="132"/>
      <c r="K504" s="132"/>
      <c r="L504" s="132"/>
      <c r="M504" s="132"/>
      <c r="N504" s="132"/>
      <c r="O504" s="132"/>
      <c r="P504" s="132"/>
      <c r="Q504" s="132"/>
      <c r="R504" s="132"/>
      <c r="S504" s="132"/>
      <c r="T504" s="132"/>
      <c r="U504" s="109">
        <f>U505</f>
        <v>3515560</v>
      </c>
      <c r="V504" s="78">
        <f t="shared" si="191"/>
        <v>3553560</v>
      </c>
      <c r="W504" s="78">
        <f t="shared" si="191"/>
        <v>3537697.33</v>
      </c>
      <c r="X504" s="178">
        <f t="shared" si="172"/>
        <v>99.553611870912547</v>
      </c>
      <c r="Y504" s="45">
        <f t="shared" si="191"/>
        <v>2904676.32</v>
      </c>
      <c r="Z504" s="196">
        <f t="shared" si="173"/>
        <v>121.7931686791181</v>
      </c>
      <c r="AA504" s="47"/>
    </row>
    <row r="505" spans="1:27" s="30" customFormat="1" ht="15.75" customHeight="1" x14ac:dyDescent="0.25">
      <c r="A505" s="41" t="s">
        <v>292</v>
      </c>
      <c r="B505" s="41" t="s">
        <v>141</v>
      </c>
      <c r="C505" s="60" t="s">
        <v>296</v>
      </c>
      <c r="D505" s="41" t="s">
        <v>144</v>
      </c>
      <c r="E505" s="132" t="s">
        <v>117</v>
      </c>
      <c r="F505" s="132"/>
      <c r="G505" s="132"/>
      <c r="H505" s="132"/>
      <c r="I505" s="132"/>
      <c r="J505" s="132"/>
      <c r="K505" s="132"/>
      <c r="L505" s="132"/>
      <c r="M505" s="132"/>
      <c r="N505" s="132"/>
      <c r="O505" s="132"/>
      <c r="P505" s="132"/>
      <c r="Q505" s="132"/>
      <c r="R505" s="132"/>
      <c r="S505" s="132"/>
      <c r="T505" s="132"/>
      <c r="U505" s="109">
        <f>U507+U506</f>
        <v>3515560</v>
      </c>
      <c r="V505" s="78">
        <f t="shared" ref="V505" si="192">V507+V506</f>
        <v>3553560</v>
      </c>
      <c r="W505" s="78">
        <f>W507+W506</f>
        <v>3537697.33</v>
      </c>
      <c r="X505" s="178">
        <f t="shared" si="172"/>
        <v>99.553611870912547</v>
      </c>
      <c r="Y505" s="45">
        <f>Y506</f>
        <v>2904676.32</v>
      </c>
      <c r="Z505" s="196">
        <f t="shared" si="173"/>
        <v>121.7931686791181</v>
      </c>
      <c r="AA505" s="47"/>
    </row>
    <row r="506" spans="1:27" s="30" customFormat="1" ht="15" customHeight="1" x14ac:dyDescent="0.25">
      <c r="A506" s="41" t="s">
        <v>292</v>
      </c>
      <c r="B506" s="41" t="s">
        <v>141</v>
      </c>
      <c r="C506" s="60" t="s">
        <v>296</v>
      </c>
      <c r="D506" s="41" t="s">
        <v>408</v>
      </c>
      <c r="E506" s="165" t="s">
        <v>409</v>
      </c>
      <c r="F506" s="165"/>
      <c r="G506" s="165"/>
      <c r="H506" s="165"/>
      <c r="I506" s="165"/>
      <c r="J506" s="165"/>
      <c r="K506" s="165"/>
      <c r="L506" s="165"/>
      <c r="M506" s="165"/>
      <c r="N506" s="165"/>
      <c r="O506" s="165"/>
      <c r="P506" s="165"/>
      <c r="Q506" s="165"/>
      <c r="R506" s="165"/>
      <c r="S506" s="165"/>
      <c r="T506" s="165"/>
      <c r="U506" s="110">
        <v>3515560</v>
      </c>
      <c r="V506" s="75">
        <v>3553560</v>
      </c>
      <c r="W506" s="75">
        <v>3537697.33</v>
      </c>
      <c r="X506" s="178">
        <f t="shared" si="172"/>
        <v>99.553611870912547</v>
      </c>
      <c r="Y506" s="38">
        <v>2904676.32</v>
      </c>
      <c r="Z506" s="196">
        <f t="shared" si="173"/>
        <v>121.7931686791181</v>
      </c>
      <c r="AA506" s="47"/>
    </row>
    <row r="507" spans="1:27" s="30" customFormat="1" ht="18" hidden="1" customHeight="1" x14ac:dyDescent="0.25">
      <c r="A507" s="41" t="s">
        <v>292</v>
      </c>
      <c r="B507" s="41" t="s">
        <v>141</v>
      </c>
      <c r="C507" s="60" t="s">
        <v>296</v>
      </c>
      <c r="D507" s="41" t="s">
        <v>297</v>
      </c>
      <c r="E507" s="132" t="s">
        <v>118</v>
      </c>
      <c r="F507" s="132"/>
      <c r="G507" s="132"/>
      <c r="H507" s="132"/>
      <c r="I507" s="132"/>
      <c r="J507" s="132"/>
      <c r="K507" s="132"/>
      <c r="L507" s="132"/>
      <c r="M507" s="132"/>
      <c r="N507" s="132"/>
      <c r="O507" s="132"/>
      <c r="P507" s="132"/>
      <c r="Q507" s="132"/>
      <c r="R507" s="132"/>
      <c r="S507" s="132"/>
      <c r="T507" s="132"/>
      <c r="U507" s="110"/>
      <c r="V507" s="75"/>
      <c r="W507" s="75"/>
      <c r="X507" s="178" t="e">
        <f t="shared" si="172"/>
        <v>#DIV/0!</v>
      </c>
      <c r="Y507" s="38"/>
      <c r="Z507" s="196" t="e">
        <f t="shared" si="173"/>
        <v>#DIV/0!</v>
      </c>
      <c r="AA507" s="47"/>
    </row>
    <row r="508" spans="1:27" s="30" customFormat="1" ht="17.25" customHeight="1" x14ac:dyDescent="0.25">
      <c r="A508" s="41" t="s">
        <v>292</v>
      </c>
      <c r="B508" s="41" t="s">
        <v>150</v>
      </c>
      <c r="C508" s="60" t="s">
        <v>143</v>
      </c>
      <c r="D508" s="41" t="s">
        <v>144</v>
      </c>
      <c r="E508" s="132" t="s">
        <v>119</v>
      </c>
      <c r="F508" s="132"/>
      <c r="G508" s="132"/>
      <c r="H508" s="132"/>
      <c r="I508" s="132"/>
      <c r="J508" s="132"/>
      <c r="K508" s="132"/>
      <c r="L508" s="132"/>
      <c r="M508" s="132"/>
      <c r="N508" s="132"/>
      <c r="O508" s="132"/>
      <c r="P508" s="132"/>
      <c r="Q508" s="132"/>
      <c r="R508" s="132"/>
      <c r="S508" s="132"/>
      <c r="T508" s="132"/>
      <c r="U508" s="109">
        <f>U509+U514+U522</f>
        <v>230560</v>
      </c>
      <c r="V508" s="78">
        <f t="shared" ref="V508:W508" si="193">V509+V514+V522</f>
        <v>230560</v>
      </c>
      <c r="W508" s="78">
        <f t="shared" si="193"/>
        <v>195558</v>
      </c>
      <c r="X508" s="178">
        <f t="shared" si="172"/>
        <v>84.818702290076331</v>
      </c>
      <c r="Y508" s="45">
        <f>Y509+Y514+Y522</f>
        <v>248520</v>
      </c>
      <c r="Z508" s="196">
        <f t="shared" si="173"/>
        <v>78.689039111540311</v>
      </c>
      <c r="AA508" s="47"/>
    </row>
    <row r="509" spans="1:27" s="30" customFormat="1" ht="27" hidden="1" customHeight="1" x14ac:dyDescent="0.25">
      <c r="A509" s="41" t="s">
        <v>292</v>
      </c>
      <c r="B509" s="41" t="s">
        <v>150</v>
      </c>
      <c r="C509" s="60" t="s">
        <v>166</v>
      </c>
      <c r="D509" s="41" t="s">
        <v>144</v>
      </c>
      <c r="E509" s="131" t="s">
        <v>18</v>
      </c>
      <c r="F509" s="131"/>
      <c r="G509" s="131"/>
      <c r="H509" s="131"/>
      <c r="I509" s="131"/>
      <c r="J509" s="131"/>
      <c r="K509" s="131"/>
      <c r="L509" s="131"/>
      <c r="M509" s="131"/>
      <c r="N509" s="131"/>
      <c r="O509" s="131"/>
      <c r="P509" s="131"/>
      <c r="Q509" s="131"/>
      <c r="R509" s="131"/>
      <c r="S509" s="131"/>
      <c r="T509" s="131"/>
      <c r="U509" s="109">
        <f>U510</f>
        <v>0</v>
      </c>
      <c r="V509" s="78">
        <f t="shared" ref="V509:Y512" si="194">V510</f>
        <v>0</v>
      </c>
      <c r="W509" s="78">
        <f t="shared" si="194"/>
        <v>0</v>
      </c>
      <c r="X509" s="178" t="e">
        <f t="shared" si="172"/>
        <v>#DIV/0!</v>
      </c>
      <c r="Y509" s="45">
        <f t="shared" si="194"/>
        <v>0</v>
      </c>
      <c r="Z509" s="196" t="e">
        <f t="shared" si="173"/>
        <v>#DIV/0!</v>
      </c>
      <c r="AA509" s="47"/>
    </row>
    <row r="510" spans="1:27" s="30" customFormat="1" ht="17.25" hidden="1" customHeight="1" x14ac:dyDescent="0.25">
      <c r="A510" s="41" t="s">
        <v>292</v>
      </c>
      <c r="B510" s="41" t="s">
        <v>150</v>
      </c>
      <c r="C510" s="60" t="s">
        <v>298</v>
      </c>
      <c r="D510" s="41" t="s">
        <v>144</v>
      </c>
      <c r="E510" s="155" t="s">
        <v>120</v>
      </c>
      <c r="F510" s="155"/>
      <c r="G510" s="155"/>
      <c r="H510" s="155"/>
      <c r="I510" s="155"/>
      <c r="J510" s="155"/>
      <c r="K510" s="155"/>
      <c r="L510" s="155"/>
      <c r="M510" s="155"/>
      <c r="N510" s="155"/>
      <c r="O510" s="155"/>
      <c r="P510" s="155"/>
      <c r="Q510" s="155"/>
      <c r="R510" s="155"/>
      <c r="S510" s="155"/>
      <c r="T510" s="155"/>
      <c r="U510" s="108">
        <f>U511</f>
        <v>0</v>
      </c>
      <c r="V510" s="77">
        <f t="shared" si="194"/>
        <v>0</v>
      </c>
      <c r="W510" s="77">
        <f t="shared" si="194"/>
        <v>0</v>
      </c>
      <c r="X510" s="178" t="e">
        <f t="shared" si="172"/>
        <v>#DIV/0!</v>
      </c>
      <c r="Y510" s="43">
        <f t="shared" si="194"/>
        <v>0</v>
      </c>
      <c r="Z510" s="196" t="e">
        <f t="shared" si="173"/>
        <v>#DIV/0!</v>
      </c>
      <c r="AA510" s="47"/>
    </row>
    <row r="511" spans="1:27" s="30" customFormat="1" ht="17.25" hidden="1" customHeight="1" x14ac:dyDescent="0.25">
      <c r="A511" s="41" t="s">
        <v>292</v>
      </c>
      <c r="B511" s="41" t="s">
        <v>150</v>
      </c>
      <c r="C511" s="60" t="s">
        <v>299</v>
      </c>
      <c r="D511" s="41" t="s">
        <v>144</v>
      </c>
      <c r="E511" s="132" t="s">
        <v>121</v>
      </c>
      <c r="F511" s="132"/>
      <c r="G511" s="132"/>
      <c r="H511" s="132"/>
      <c r="I511" s="132"/>
      <c r="J511" s="132"/>
      <c r="K511" s="132"/>
      <c r="L511" s="132"/>
      <c r="M511" s="132"/>
      <c r="N511" s="132"/>
      <c r="O511" s="132"/>
      <c r="P511" s="132"/>
      <c r="Q511" s="132"/>
      <c r="R511" s="132"/>
      <c r="S511" s="132"/>
      <c r="T511" s="132"/>
      <c r="U511" s="109">
        <f>U512</f>
        <v>0</v>
      </c>
      <c r="V511" s="78">
        <f t="shared" si="194"/>
        <v>0</v>
      </c>
      <c r="W511" s="78">
        <f t="shared" si="194"/>
        <v>0</v>
      </c>
      <c r="X511" s="178" t="e">
        <f t="shared" si="172"/>
        <v>#DIV/0!</v>
      </c>
      <c r="Y511" s="45">
        <f t="shared" si="194"/>
        <v>0</v>
      </c>
      <c r="Z511" s="196" t="e">
        <f t="shared" si="173"/>
        <v>#DIV/0!</v>
      </c>
      <c r="AA511" s="47"/>
    </row>
    <row r="512" spans="1:27" s="30" customFormat="1" ht="17.25" hidden="1" customHeight="1" x14ac:dyDescent="0.25">
      <c r="A512" s="41" t="s">
        <v>292</v>
      </c>
      <c r="B512" s="41" t="s">
        <v>150</v>
      </c>
      <c r="C512" s="60" t="s">
        <v>300</v>
      </c>
      <c r="D512" s="41" t="s">
        <v>144</v>
      </c>
      <c r="E512" s="132" t="s">
        <v>122</v>
      </c>
      <c r="F512" s="132"/>
      <c r="G512" s="132"/>
      <c r="H512" s="132"/>
      <c r="I512" s="132"/>
      <c r="J512" s="132"/>
      <c r="K512" s="132"/>
      <c r="L512" s="132"/>
      <c r="M512" s="132"/>
      <c r="N512" s="132"/>
      <c r="O512" s="132"/>
      <c r="P512" s="132"/>
      <c r="Q512" s="132"/>
      <c r="R512" s="132"/>
      <c r="S512" s="132"/>
      <c r="T512" s="132"/>
      <c r="U512" s="109">
        <f>U513</f>
        <v>0</v>
      </c>
      <c r="V512" s="78">
        <f t="shared" si="194"/>
        <v>0</v>
      </c>
      <c r="W512" s="78">
        <f t="shared" si="194"/>
        <v>0</v>
      </c>
      <c r="X512" s="178" t="e">
        <f t="shared" si="172"/>
        <v>#DIV/0!</v>
      </c>
      <c r="Y512" s="45">
        <f t="shared" si="194"/>
        <v>0</v>
      </c>
      <c r="Z512" s="196" t="e">
        <f t="shared" si="173"/>
        <v>#DIV/0!</v>
      </c>
      <c r="AA512" s="47"/>
    </row>
    <row r="513" spans="1:27" s="30" customFormat="1" ht="17.25" hidden="1" customHeight="1" x14ac:dyDescent="0.25">
      <c r="A513" s="41" t="s">
        <v>292</v>
      </c>
      <c r="B513" s="41" t="s">
        <v>150</v>
      </c>
      <c r="C513" s="60" t="s">
        <v>300</v>
      </c>
      <c r="D513" s="41" t="s">
        <v>159</v>
      </c>
      <c r="E513" s="132" t="s">
        <v>13</v>
      </c>
      <c r="F513" s="132"/>
      <c r="G513" s="132"/>
      <c r="H513" s="132"/>
      <c r="I513" s="132"/>
      <c r="J513" s="132"/>
      <c r="K513" s="132"/>
      <c r="L513" s="132"/>
      <c r="M513" s="132"/>
      <c r="N513" s="132"/>
      <c r="O513" s="132"/>
      <c r="P513" s="132"/>
      <c r="Q513" s="132"/>
      <c r="R513" s="132"/>
      <c r="S513" s="132"/>
      <c r="T513" s="132"/>
      <c r="U513" s="110"/>
      <c r="V513" s="75">
        <v>0</v>
      </c>
      <c r="W513" s="75">
        <v>0</v>
      </c>
      <c r="X513" s="178" t="e">
        <f t="shared" si="172"/>
        <v>#DIV/0!</v>
      </c>
      <c r="Y513" s="38">
        <v>0</v>
      </c>
      <c r="Z513" s="196" t="e">
        <f t="shared" si="173"/>
        <v>#DIV/0!</v>
      </c>
      <c r="AA513" s="47"/>
    </row>
    <row r="514" spans="1:27" s="30" customFormat="1" ht="27.75" hidden="1" customHeight="1" x14ac:dyDescent="0.25">
      <c r="A514" s="41" t="s">
        <v>292</v>
      </c>
      <c r="B514" s="41" t="s">
        <v>150</v>
      </c>
      <c r="C514" s="60" t="s">
        <v>197</v>
      </c>
      <c r="D514" s="41" t="s">
        <v>144</v>
      </c>
      <c r="E514" s="131" t="s">
        <v>43</v>
      </c>
      <c r="F514" s="131"/>
      <c r="G514" s="131"/>
      <c r="H514" s="131"/>
      <c r="I514" s="131"/>
      <c r="J514" s="131"/>
      <c r="K514" s="131"/>
      <c r="L514" s="131"/>
      <c r="M514" s="131"/>
      <c r="N514" s="131"/>
      <c r="O514" s="131"/>
      <c r="P514" s="131"/>
      <c r="Q514" s="131"/>
      <c r="R514" s="131"/>
      <c r="S514" s="131"/>
      <c r="T514" s="131"/>
      <c r="U514" s="109">
        <f>U515</f>
        <v>0</v>
      </c>
      <c r="V514" s="78">
        <f t="shared" ref="V514:Y515" si="195">V515</f>
        <v>0</v>
      </c>
      <c r="W514" s="78">
        <f t="shared" si="195"/>
        <v>0</v>
      </c>
      <c r="X514" s="178" t="e">
        <f t="shared" si="172"/>
        <v>#DIV/0!</v>
      </c>
      <c r="Y514" s="45">
        <f>Y515</f>
        <v>0</v>
      </c>
      <c r="Z514" s="196" t="e">
        <f t="shared" si="173"/>
        <v>#DIV/0!</v>
      </c>
      <c r="AA514" s="47"/>
    </row>
    <row r="515" spans="1:27" s="30" customFormat="1" ht="17.25" hidden="1" customHeight="1" x14ac:dyDescent="0.25">
      <c r="A515" s="41" t="s">
        <v>292</v>
      </c>
      <c r="B515" s="41" t="s">
        <v>150</v>
      </c>
      <c r="C515" s="60" t="s">
        <v>301</v>
      </c>
      <c r="D515" s="41" t="s">
        <v>144</v>
      </c>
      <c r="E515" s="155" t="s">
        <v>123</v>
      </c>
      <c r="F515" s="155"/>
      <c r="G515" s="155"/>
      <c r="H515" s="155"/>
      <c r="I515" s="155"/>
      <c r="J515" s="155"/>
      <c r="K515" s="155"/>
      <c r="L515" s="155"/>
      <c r="M515" s="155"/>
      <c r="N515" s="155"/>
      <c r="O515" s="155"/>
      <c r="P515" s="155"/>
      <c r="Q515" s="155"/>
      <c r="R515" s="155"/>
      <c r="S515" s="155"/>
      <c r="T515" s="155"/>
      <c r="U515" s="108">
        <f>U516</f>
        <v>0</v>
      </c>
      <c r="V515" s="77">
        <f t="shared" si="195"/>
        <v>0</v>
      </c>
      <c r="W515" s="77">
        <f t="shared" si="195"/>
        <v>0</v>
      </c>
      <c r="X515" s="178" t="e">
        <f t="shared" si="172"/>
        <v>#DIV/0!</v>
      </c>
      <c r="Y515" s="43">
        <f t="shared" si="195"/>
        <v>0</v>
      </c>
      <c r="Z515" s="196" t="e">
        <f t="shared" si="173"/>
        <v>#DIV/0!</v>
      </c>
      <c r="AA515" s="47"/>
    </row>
    <row r="516" spans="1:27" s="30" customFormat="1" ht="17.25" hidden="1" customHeight="1" x14ac:dyDescent="0.25">
      <c r="A516" s="41" t="s">
        <v>292</v>
      </c>
      <c r="B516" s="41" t="s">
        <v>150</v>
      </c>
      <c r="C516" s="60" t="s">
        <v>302</v>
      </c>
      <c r="D516" s="41" t="s">
        <v>144</v>
      </c>
      <c r="E516" s="132" t="s">
        <v>124</v>
      </c>
      <c r="F516" s="132"/>
      <c r="G516" s="132"/>
      <c r="H516" s="132"/>
      <c r="I516" s="132"/>
      <c r="J516" s="132"/>
      <c r="K516" s="132"/>
      <c r="L516" s="132"/>
      <c r="M516" s="132"/>
      <c r="N516" s="132"/>
      <c r="O516" s="132"/>
      <c r="P516" s="132"/>
      <c r="Q516" s="132"/>
      <c r="R516" s="132"/>
      <c r="S516" s="132"/>
      <c r="T516" s="132"/>
      <c r="U516" s="109">
        <f>U519+U517</f>
        <v>0</v>
      </c>
      <c r="V516" s="78">
        <f t="shared" ref="V516:W516" si="196">V519+V517</f>
        <v>0</v>
      </c>
      <c r="W516" s="78">
        <f t="shared" si="196"/>
        <v>0</v>
      </c>
      <c r="X516" s="178" t="e">
        <f t="shared" si="172"/>
        <v>#DIV/0!</v>
      </c>
      <c r="Y516" s="45">
        <f>Y519+Y517</f>
        <v>0</v>
      </c>
      <c r="Z516" s="196" t="e">
        <f t="shared" si="173"/>
        <v>#DIV/0!</v>
      </c>
      <c r="AA516" s="47"/>
    </row>
    <row r="517" spans="1:27" s="30" customFormat="1" ht="17.25" hidden="1" customHeight="1" x14ac:dyDescent="0.25">
      <c r="A517" s="41" t="s">
        <v>292</v>
      </c>
      <c r="B517" s="41" t="s">
        <v>150</v>
      </c>
      <c r="C517" s="60" t="s">
        <v>412</v>
      </c>
      <c r="D517" s="41" t="s">
        <v>144</v>
      </c>
      <c r="E517" s="132" t="s">
        <v>413</v>
      </c>
      <c r="F517" s="132"/>
      <c r="G517" s="132"/>
      <c r="H517" s="132"/>
      <c r="I517" s="132"/>
      <c r="J517" s="132"/>
      <c r="K517" s="132"/>
      <c r="L517" s="132"/>
      <c r="M517" s="132"/>
      <c r="N517" s="132"/>
      <c r="O517" s="132"/>
      <c r="P517" s="132"/>
      <c r="Q517" s="132"/>
      <c r="R517" s="132"/>
      <c r="S517" s="132"/>
      <c r="T517" s="132"/>
      <c r="U517" s="109">
        <f>U518</f>
        <v>0</v>
      </c>
      <c r="V517" s="78">
        <f t="shared" ref="V517:W517" si="197">V518</f>
        <v>0</v>
      </c>
      <c r="W517" s="78">
        <f t="shared" si="197"/>
        <v>0</v>
      </c>
      <c r="X517" s="178" t="e">
        <f t="shared" si="172"/>
        <v>#DIV/0!</v>
      </c>
      <c r="Y517" s="45">
        <f>Y518</f>
        <v>0</v>
      </c>
      <c r="Z517" s="196" t="e">
        <f t="shared" si="173"/>
        <v>#DIV/0!</v>
      </c>
      <c r="AA517" s="47"/>
    </row>
    <row r="518" spans="1:27" s="30" customFormat="1" ht="17.25" hidden="1" customHeight="1" x14ac:dyDescent="0.25">
      <c r="A518" s="41" t="s">
        <v>292</v>
      </c>
      <c r="B518" s="41" t="s">
        <v>150</v>
      </c>
      <c r="C518" s="60" t="s">
        <v>412</v>
      </c>
      <c r="D518" s="41" t="s">
        <v>159</v>
      </c>
      <c r="E518" s="132" t="s">
        <v>13</v>
      </c>
      <c r="F518" s="132"/>
      <c r="G518" s="132"/>
      <c r="H518" s="132"/>
      <c r="I518" s="132"/>
      <c r="J518" s="132"/>
      <c r="K518" s="132"/>
      <c r="L518" s="132"/>
      <c r="M518" s="132"/>
      <c r="N518" s="132"/>
      <c r="O518" s="132"/>
      <c r="P518" s="132"/>
      <c r="Q518" s="132"/>
      <c r="R518" s="132"/>
      <c r="S518" s="132"/>
      <c r="T518" s="132"/>
      <c r="U518" s="110">
        <v>0</v>
      </c>
      <c r="V518" s="75">
        <v>0</v>
      </c>
      <c r="W518" s="75">
        <v>0</v>
      </c>
      <c r="X518" s="178" t="e">
        <f t="shared" si="172"/>
        <v>#DIV/0!</v>
      </c>
      <c r="Y518" s="38">
        <v>0</v>
      </c>
      <c r="Z518" s="196" t="e">
        <f t="shared" si="173"/>
        <v>#DIV/0!</v>
      </c>
      <c r="AA518" s="47"/>
    </row>
    <row r="519" spans="1:27" s="30" customFormat="1" ht="17.25" hidden="1" customHeight="1" x14ac:dyDescent="0.25">
      <c r="A519" s="41" t="s">
        <v>292</v>
      </c>
      <c r="B519" s="41" t="s">
        <v>150</v>
      </c>
      <c r="C519" s="60" t="s">
        <v>303</v>
      </c>
      <c r="D519" s="41" t="s">
        <v>144</v>
      </c>
      <c r="E519" s="132" t="s">
        <v>122</v>
      </c>
      <c r="F519" s="132"/>
      <c r="G519" s="132"/>
      <c r="H519" s="132"/>
      <c r="I519" s="132"/>
      <c r="J519" s="132"/>
      <c r="K519" s="132"/>
      <c r="L519" s="132"/>
      <c r="M519" s="132"/>
      <c r="N519" s="132"/>
      <c r="O519" s="132"/>
      <c r="P519" s="132"/>
      <c r="Q519" s="132"/>
      <c r="R519" s="132"/>
      <c r="S519" s="132"/>
      <c r="T519" s="132"/>
      <c r="U519" s="109">
        <f>U521</f>
        <v>0</v>
      </c>
      <c r="V519" s="78">
        <f>V521</f>
        <v>0</v>
      </c>
      <c r="W519" s="78">
        <f>W521</f>
        <v>0</v>
      </c>
      <c r="X519" s="178" t="e">
        <f t="shared" ref="X519:X576" si="198">W519/V519*100</f>
        <v>#DIV/0!</v>
      </c>
      <c r="Y519" s="45">
        <f>Y521+Y520</f>
        <v>0</v>
      </c>
      <c r="Z519" s="196" t="e">
        <f t="shared" ref="Z519:Z576" si="199">W519/Y519*100</f>
        <v>#DIV/0!</v>
      </c>
      <c r="AA519" s="47"/>
    </row>
    <row r="520" spans="1:27" s="30" customFormat="1" ht="17.25" hidden="1" customHeight="1" x14ac:dyDescent="0.25">
      <c r="A520" s="41" t="s">
        <v>292</v>
      </c>
      <c r="B520" s="41" t="s">
        <v>150</v>
      </c>
      <c r="C520" s="60" t="s">
        <v>303</v>
      </c>
      <c r="D520" s="41" t="s">
        <v>201</v>
      </c>
      <c r="E520" s="132" t="s">
        <v>46</v>
      </c>
      <c r="F520" s="132"/>
      <c r="G520" s="132"/>
      <c r="H520" s="132"/>
      <c r="I520" s="132"/>
      <c r="J520" s="132"/>
      <c r="K520" s="132"/>
      <c r="L520" s="132"/>
      <c r="M520" s="132"/>
      <c r="N520" s="132"/>
      <c r="O520" s="132"/>
      <c r="P520" s="132"/>
      <c r="Q520" s="132"/>
      <c r="R520" s="132"/>
      <c r="S520" s="132"/>
      <c r="T520" s="132"/>
      <c r="U520" s="109"/>
      <c r="V520" s="78"/>
      <c r="W520" s="78"/>
      <c r="X520" s="178" t="e">
        <f t="shared" si="198"/>
        <v>#DIV/0!</v>
      </c>
      <c r="Y520" s="38"/>
      <c r="Z520" s="196" t="e">
        <f t="shared" si="199"/>
        <v>#DIV/0!</v>
      </c>
      <c r="AA520" s="47"/>
    </row>
    <row r="521" spans="1:27" s="30" customFormat="1" ht="17.25" hidden="1" customHeight="1" x14ac:dyDescent="0.25">
      <c r="A521" s="41" t="s">
        <v>292</v>
      </c>
      <c r="B521" s="41" t="s">
        <v>150</v>
      </c>
      <c r="C521" s="60" t="s">
        <v>303</v>
      </c>
      <c r="D521" s="41" t="s">
        <v>159</v>
      </c>
      <c r="E521" s="132" t="s">
        <v>13</v>
      </c>
      <c r="F521" s="132"/>
      <c r="G521" s="132"/>
      <c r="H521" s="132"/>
      <c r="I521" s="132"/>
      <c r="J521" s="132"/>
      <c r="K521" s="132"/>
      <c r="L521" s="132"/>
      <c r="M521" s="132"/>
      <c r="N521" s="132"/>
      <c r="O521" s="132"/>
      <c r="P521" s="132"/>
      <c r="Q521" s="132"/>
      <c r="R521" s="132"/>
      <c r="S521" s="132"/>
      <c r="T521" s="132"/>
      <c r="U521" s="110">
        <v>0</v>
      </c>
      <c r="V521" s="75">
        <v>0</v>
      </c>
      <c r="W521" s="75">
        <v>0</v>
      </c>
      <c r="X521" s="178" t="e">
        <f t="shared" si="198"/>
        <v>#DIV/0!</v>
      </c>
      <c r="Y521" s="38">
        <v>0</v>
      </c>
      <c r="Z521" s="196" t="e">
        <f t="shared" si="199"/>
        <v>#DIV/0!</v>
      </c>
      <c r="AA521" s="47"/>
    </row>
    <row r="522" spans="1:27" s="30" customFormat="1" ht="26.25" customHeight="1" x14ac:dyDescent="0.25">
      <c r="A522" s="41" t="s">
        <v>292</v>
      </c>
      <c r="B522" s="41" t="s">
        <v>150</v>
      </c>
      <c r="C522" s="60" t="s">
        <v>293</v>
      </c>
      <c r="D522" s="41" t="s">
        <v>144</v>
      </c>
      <c r="E522" s="131" t="s">
        <v>698</v>
      </c>
      <c r="F522" s="131"/>
      <c r="G522" s="131"/>
      <c r="H522" s="131"/>
      <c r="I522" s="131"/>
      <c r="J522" s="131"/>
      <c r="K522" s="131"/>
      <c r="L522" s="131"/>
      <c r="M522" s="131"/>
      <c r="N522" s="131"/>
      <c r="O522" s="131"/>
      <c r="P522" s="131"/>
      <c r="Q522" s="131"/>
      <c r="R522" s="131"/>
      <c r="S522" s="131"/>
      <c r="T522" s="131"/>
      <c r="U522" s="109">
        <f>U523</f>
        <v>230560</v>
      </c>
      <c r="V522" s="78">
        <f t="shared" ref="V522:Y523" si="200">V523</f>
        <v>230560</v>
      </c>
      <c r="W522" s="78">
        <f t="shared" si="200"/>
        <v>195558</v>
      </c>
      <c r="X522" s="178">
        <f t="shared" si="198"/>
        <v>84.818702290076331</v>
      </c>
      <c r="Y522" s="45">
        <f t="shared" si="200"/>
        <v>248520</v>
      </c>
      <c r="Z522" s="196">
        <f t="shared" si="199"/>
        <v>78.689039111540311</v>
      </c>
      <c r="AA522" s="47"/>
    </row>
    <row r="523" spans="1:27" s="30" customFormat="1" ht="27" customHeight="1" x14ac:dyDescent="0.25">
      <c r="A523" s="41" t="s">
        <v>292</v>
      </c>
      <c r="B523" s="41" t="s">
        <v>150</v>
      </c>
      <c r="C523" s="60" t="s">
        <v>294</v>
      </c>
      <c r="D523" s="41" t="s">
        <v>144</v>
      </c>
      <c r="E523" s="155" t="s">
        <v>459</v>
      </c>
      <c r="F523" s="155"/>
      <c r="G523" s="155"/>
      <c r="H523" s="155"/>
      <c r="I523" s="155"/>
      <c r="J523" s="155"/>
      <c r="K523" s="155"/>
      <c r="L523" s="155"/>
      <c r="M523" s="155"/>
      <c r="N523" s="155"/>
      <c r="O523" s="155"/>
      <c r="P523" s="155"/>
      <c r="Q523" s="155"/>
      <c r="R523" s="155"/>
      <c r="S523" s="155"/>
      <c r="T523" s="155"/>
      <c r="U523" s="108">
        <f>U524</f>
        <v>230560</v>
      </c>
      <c r="V523" s="77">
        <f t="shared" si="200"/>
        <v>230560</v>
      </c>
      <c r="W523" s="77">
        <f t="shared" si="200"/>
        <v>195558</v>
      </c>
      <c r="X523" s="178">
        <f t="shared" si="198"/>
        <v>84.818702290076331</v>
      </c>
      <c r="Y523" s="43">
        <f t="shared" si="200"/>
        <v>248520</v>
      </c>
      <c r="Z523" s="196">
        <f t="shared" si="199"/>
        <v>78.689039111540311</v>
      </c>
      <c r="AA523" s="47"/>
    </row>
    <row r="524" spans="1:27" s="30" customFormat="1" ht="24" customHeight="1" x14ac:dyDescent="0.25">
      <c r="A524" s="41" t="s">
        <v>292</v>
      </c>
      <c r="B524" s="41" t="s">
        <v>150</v>
      </c>
      <c r="C524" s="60" t="s">
        <v>304</v>
      </c>
      <c r="D524" s="41" t="s">
        <v>144</v>
      </c>
      <c r="E524" s="132" t="s">
        <v>125</v>
      </c>
      <c r="F524" s="132"/>
      <c r="G524" s="132"/>
      <c r="H524" s="132"/>
      <c r="I524" s="132"/>
      <c r="J524" s="132"/>
      <c r="K524" s="132"/>
      <c r="L524" s="132"/>
      <c r="M524" s="132"/>
      <c r="N524" s="132"/>
      <c r="O524" s="132"/>
      <c r="P524" s="132"/>
      <c r="Q524" s="132"/>
      <c r="R524" s="132"/>
      <c r="S524" s="132"/>
      <c r="T524" s="132"/>
      <c r="U524" s="109">
        <f>U525+U529+U527</f>
        <v>230560</v>
      </c>
      <c r="V524" s="78">
        <f t="shared" ref="V524:W524" si="201">V525+V529+V527</f>
        <v>230560</v>
      </c>
      <c r="W524" s="78">
        <f t="shared" si="201"/>
        <v>195558</v>
      </c>
      <c r="X524" s="178">
        <f t="shared" si="198"/>
        <v>84.818702290076331</v>
      </c>
      <c r="Y524" s="45">
        <f t="shared" ref="Y524" si="202">Y525+Y529</f>
        <v>248520</v>
      </c>
      <c r="Z524" s="196">
        <f t="shared" si="199"/>
        <v>78.689039111540311</v>
      </c>
      <c r="AA524" s="47"/>
    </row>
    <row r="525" spans="1:27" s="30" customFormat="1" ht="15" customHeight="1" x14ac:dyDescent="0.25">
      <c r="A525" s="41" t="s">
        <v>292</v>
      </c>
      <c r="B525" s="41" t="s">
        <v>150</v>
      </c>
      <c r="C525" s="60" t="s">
        <v>305</v>
      </c>
      <c r="D525" s="41" t="s">
        <v>144</v>
      </c>
      <c r="E525" s="132" t="s">
        <v>126</v>
      </c>
      <c r="F525" s="132"/>
      <c r="G525" s="132"/>
      <c r="H525" s="132"/>
      <c r="I525" s="132"/>
      <c r="J525" s="132"/>
      <c r="K525" s="132"/>
      <c r="L525" s="132"/>
      <c r="M525" s="132"/>
      <c r="N525" s="132"/>
      <c r="O525" s="132"/>
      <c r="P525" s="132"/>
      <c r="Q525" s="132"/>
      <c r="R525" s="132"/>
      <c r="S525" s="132"/>
      <c r="T525" s="132"/>
      <c r="U525" s="109">
        <f>U526</f>
        <v>200000</v>
      </c>
      <c r="V525" s="78">
        <f t="shared" ref="V525:Y525" si="203">V526</f>
        <v>200000</v>
      </c>
      <c r="W525" s="78">
        <f t="shared" si="203"/>
        <v>165000</v>
      </c>
      <c r="X525" s="178">
        <f t="shared" si="198"/>
        <v>82.5</v>
      </c>
      <c r="Y525" s="45">
        <f t="shared" si="203"/>
        <v>200000</v>
      </c>
      <c r="Z525" s="196">
        <f t="shared" si="199"/>
        <v>82.5</v>
      </c>
      <c r="AA525" s="47"/>
    </row>
    <row r="526" spans="1:27" s="30" customFormat="1" ht="27.75" customHeight="1" x14ac:dyDescent="0.25">
      <c r="A526" s="41" t="s">
        <v>292</v>
      </c>
      <c r="B526" s="41" t="s">
        <v>150</v>
      </c>
      <c r="C526" s="60" t="s">
        <v>305</v>
      </c>
      <c r="D526" s="41" t="s">
        <v>306</v>
      </c>
      <c r="E526" s="132" t="s">
        <v>127</v>
      </c>
      <c r="F526" s="132"/>
      <c r="G526" s="132"/>
      <c r="H526" s="132"/>
      <c r="I526" s="132"/>
      <c r="J526" s="132"/>
      <c r="K526" s="132"/>
      <c r="L526" s="132"/>
      <c r="M526" s="132"/>
      <c r="N526" s="132"/>
      <c r="O526" s="132"/>
      <c r="P526" s="132"/>
      <c r="Q526" s="132"/>
      <c r="R526" s="132"/>
      <c r="S526" s="132"/>
      <c r="T526" s="132"/>
      <c r="U526" s="110">
        <v>200000</v>
      </c>
      <c r="V526" s="75">
        <v>200000</v>
      </c>
      <c r="W526" s="75">
        <v>165000</v>
      </c>
      <c r="X526" s="178">
        <f t="shared" si="198"/>
        <v>82.5</v>
      </c>
      <c r="Y526" s="38">
        <v>200000</v>
      </c>
      <c r="Z526" s="196">
        <f t="shared" si="199"/>
        <v>82.5</v>
      </c>
      <c r="AA526" s="47"/>
    </row>
    <row r="527" spans="1:27" s="30" customFormat="1" ht="15" hidden="1" customHeight="1" x14ac:dyDescent="0.25">
      <c r="A527" s="41" t="s">
        <v>292</v>
      </c>
      <c r="B527" s="41" t="s">
        <v>150</v>
      </c>
      <c r="C527" s="60" t="s">
        <v>601</v>
      </c>
      <c r="D527" s="41" t="s">
        <v>144</v>
      </c>
      <c r="E527" s="132" t="s">
        <v>133</v>
      </c>
      <c r="F527" s="132"/>
      <c r="G527" s="132"/>
      <c r="H527" s="132"/>
      <c r="I527" s="132"/>
      <c r="J527" s="132"/>
      <c r="K527" s="132"/>
      <c r="L527" s="132"/>
      <c r="M527" s="132"/>
      <c r="N527" s="132"/>
      <c r="O527" s="132"/>
      <c r="P527" s="132"/>
      <c r="Q527" s="132"/>
      <c r="R527" s="132"/>
      <c r="S527" s="132"/>
      <c r="T527" s="132"/>
      <c r="U527" s="109">
        <f>U528</f>
        <v>0</v>
      </c>
      <c r="V527" s="78">
        <f t="shared" ref="V527:W527" si="204">V528</f>
        <v>0</v>
      </c>
      <c r="W527" s="78">
        <f t="shared" si="204"/>
        <v>0</v>
      </c>
      <c r="X527" s="178" t="e">
        <f t="shared" si="198"/>
        <v>#DIV/0!</v>
      </c>
      <c r="Y527" s="45"/>
      <c r="Z527" s="196" t="e">
        <f t="shared" si="199"/>
        <v>#DIV/0!</v>
      </c>
      <c r="AA527" s="47"/>
    </row>
    <row r="528" spans="1:27" s="30" customFormat="1" ht="22.5" hidden="1" customHeight="1" x14ac:dyDescent="0.25">
      <c r="A528" s="41" t="s">
        <v>292</v>
      </c>
      <c r="B528" s="41" t="s">
        <v>150</v>
      </c>
      <c r="C528" s="60" t="s">
        <v>601</v>
      </c>
      <c r="D528" s="41" t="s">
        <v>602</v>
      </c>
      <c r="E528" s="132" t="s">
        <v>603</v>
      </c>
      <c r="F528" s="132"/>
      <c r="G528" s="132"/>
      <c r="H528" s="132"/>
      <c r="I528" s="132"/>
      <c r="J528" s="132"/>
      <c r="K528" s="132"/>
      <c r="L528" s="132"/>
      <c r="M528" s="132"/>
      <c r="N528" s="132"/>
      <c r="O528" s="132"/>
      <c r="P528" s="132"/>
      <c r="Q528" s="132"/>
      <c r="R528" s="132"/>
      <c r="S528" s="132"/>
      <c r="T528" s="132"/>
      <c r="U528" s="110"/>
      <c r="V528" s="75"/>
      <c r="W528" s="75"/>
      <c r="X528" s="178" t="e">
        <f t="shared" si="198"/>
        <v>#DIV/0!</v>
      </c>
      <c r="Y528" s="38"/>
      <c r="Z528" s="196" t="e">
        <f t="shared" si="199"/>
        <v>#DIV/0!</v>
      </c>
      <c r="AA528" s="47"/>
    </row>
    <row r="529" spans="1:27" s="30" customFormat="1" ht="25.5" customHeight="1" x14ac:dyDescent="0.25">
      <c r="A529" s="41" t="s">
        <v>292</v>
      </c>
      <c r="B529" s="41" t="s">
        <v>150</v>
      </c>
      <c r="C529" s="60" t="s">
        <v>307</v>
      </c>
      <c r="D529" s="41" t="s">
        <v>144</v>
      </c>
      <c r="E529" s="132" t="s">
        <v>128</v>
      </c>
      <c r="F529" s="132"/>
      <c r="G529" s="132"/>
      <c r="H529" s="132"/>
      <c r="I529" s="132"/>
      <c r="J529" s="132"/>
      <c r="K529" s="132"/>
      <c r="L529" s="132"/>
      <c r="M529" s="132"/>
      <c r="N529" s="132"/>
      <c r="O529" s="132"/>
      <c r="P529" s="132"/>
      <c r="Q529" s="132"/>
      <c r="R529" s="132"/>
      <c r="S529" s="132"/>
      <c r="T529" s="132"/>
      <c r="U529" s="109">
        <f>U530</f>
        <v>30560</v>
      </c>
      <c r="V529" s="179">
        <f t="shared" ref="V529:Y529" si="205">V530</f>
        <v>30560</v>
      </c>
      <c r="W529" s="179">
        <f t="shared" si="205"/>
        <v>30558</v>
      </c>
      <c r="X529" s="178">
        <f t="shared" si="198"/>
        <v>99.9934554973822</v>
      </c>
      <c r="Y529" s="45">
        <f t="shared" si="205"/>
        <v>48520</v>
      </c>
      <c r="Z529" s="196">
        <f t="shared" si="199"/>
        <v>62.980214344600164</v>
      </c>
      <c r="AA529" s="47"/>
    </row>
    <row r="530" spans="1:27" s="30" customFormat="1" ht="17.25" customHeight="1" x14ac:dyDescent="0.25">
      <c r="A530" s="41" t="s">
        <v>292</v>
      </c>
      <c r="B530" s="41" t="s">
        <v>150</v>
      </c>
      <c r="C530" s="60" t="s">
        <v>307</v>
      </c>
      <c r="D530" s="41" t="s">
        <v>297</v>
      </c>
      <c r="E530" s="132" t="s">
        <v>118</v>
      </c>
      <c r="F530" s="132"/>
      <c r="G530" s="132"/>
      <c r="H530" s="132"/>
      <c r="I530" s="132"/>
      <c r="J530" s="132"/>
      <c r="K530" s="132"/>
      <c r="L530" s="132"/>
      <c r="M530" s="132"/>
      <c r="N530" s="132"/>
      <c r="O530" s="132"/>
      <c r="P530" s="132"/>
      <c r="Q530" s="132"/>
      <c r="R530" s="132"/>
      <c r="S530" s="132"/>
      <c r="T530" s="132"/>
      <c r="U530" s="110">
        <v>30560</v>
      </c>
      <c r="V530" s="180">
        <v>30560</v>
      </c>
      <c r="W530" s="180">
        <v>30558</v>
      </c>
      <c r="X530" s="178">
        <f t="shared" si="198"/>
        <v>99.9934554973822</v>
      </c>
      <c r="Y530" s="38">
        <v>48520</v>
      </c>
      <c r="Z530" s="196">
        <f t="shared" si="199"/>
        <v>62.980214344600164</v>
      </c>
      <c r="AA530" s="47"/>
    </row>
    <row r="531" spans="1:27" s="30" customFormat="1" ht="15" customHeight="1" x14ac:dyDescent="0.25">
      <c r="A531" s="41" t="s">
        <v>292</v>
      </c>
      <c r="B531" s="41" t="s">
        <v>274</v>
      </c>
      <c r="C531" s="60" t="s">
        <v>143</v>
      </c>
      <c r="D531" s="41" t="s">
        <v>144</v>
      </c>
      <c r="E531" s="132" t="s">
        <v>129</v>
      </c>
      <c r="F531" s="132"/>
      <c r="G531" s="132"/>
      <c r="H531" s="132"/>
      <c r="I531" s="132"/>
      <c r="J531" s="132"/>
      <c r="K531" s="132"/>
      <c r="L531" s="132"/>
      <c r="M531" s="132"/>
      <c r="N531" s="132"/>
      <c r="O531" s="132"/>
      <c r="P531" s="132"/>
      <c r="Q531" s="132"/>
      <c r="R531" s="132"/>
      <c r="S531" s="132"/>
      <c r="T531" s="132"/>
      <c r="U531" s="109">
        <f>U532+U542</f>
        <v>249960</v>
      </c>
      <c r="V531" s="78">
        <f t="shared" ref="V531:W531" si="206">V532+V542</f>
        <v>207460</v>
      </c>
      <c r="W531" s="78">
        <f t="shared" si="206"/>
        <v>164040</v>
      </c>
      <c r="X531" s="178">
        <f t="shared" si="198"/>
        <v>79.07066422442881</v>
      </c>
      <c r="Y531" s="45">
        <f>Y532+Y542</f>
        <v>116880</v>
      </c>
      <c r="Z531" s="196">
        <f t="shared" si="199"/>
        <v>140.34907597535934</v>
      </c>
      <c r="AA531" s="47"/>
    </row>
    <row r="532" spans="1:27" s="30" customFormat="1" ht="27" customHeight="1" x14ac:dyDescent="0.25">
      <c r="A532" s="41" t="s">
        <v>292</v>
      </c>
      <c r="B532" s="41" t="s">
        <v>274</v>
      </c>
      <c r="C532" s="60" t="s">
        <v>293</v>
      </c>
      <c r="D532" s="41" t="s">
        <v>144</v>
      </c>
      <c r="E532" s="131" t="s">
        <v>698</v>
      </c>
      <c r="F532" s="131"/>
      <c r="G532" s="131"/>
      <c r="H532" s="131"/>
      <c r="I532" s="131"/>
      <c r="J532" s="131"/>
      <c r="K532" s="131"/>
      <c r="L532" s="131"/>
      <c r="M532" s="131"/>
      <c r="N532" s="131"/>
      <c r="O532" s="131"/>
      <c r="P532" s="131"/>
      <c r="Q532" s="131"/>
      <c r="R532" s="131"/>
      <c r="S532" s="131"/>
      <c r="T532" s="131"/>
      <c r="U532" s="109">
        <f>U533+U538</f>
        <v>149960</v>
      </c>
      <c r="V532" s="179">
        <f>V533+V538</f>
        <v>149960</v>
      </c>
      <c r="W532" s="179">
        <f>W533+W538</f>
        <v>149960</v>
      </c>
      <c r="X532" s="178">
        <f t="shared" si="198"/>
        <v>100</v>
      </c>
      <c r="Y532" s="45">
        <f>Y533+Y538</f>
        <v>116880</v>
      </c>
      <c r="Z532" s="196">
        <f t="shared" si="199"/>
        <v>128.30253251197809</v>
      </c>
      <c r="AA532" s="47"/>
    </row>
    <row r="533" spans="1:27" s="30" customFormat="1" ht="26.25" customHeight="1" x14ac:dyDescent="0.25">
      <c r="A533" s="41" t="s">
        <v>292</v>
      </c>
      <c r="B533" s="41" t="s">
        <v>274</v>
      </c>
      <c r="C533" s="60" t="s">
        <v>294</v>
      </c>
      <c r="D533" s="41" t="s">
        <v>144</v>
      </c>
      <c r="E533" s="155" t="s">
        <v>459</v>
      </c>
      <c r="F533" s="155"/>
      <c r="G533" s="155"/>
      <c r="H533" s="155"/>
      <c r="I533" s="155"/>
      <c r="J533" s="155"/>
      <c r="K533" s="155"/>
      <c r="L533" s="155"/>
      <c r="M533" s="155"/>
      <c r="N533" s="155"/>
      <c r="O533" s="155"/>
      <c r="P533" s="155"/>
      <c r="Q533" s="155"/>
      <c r="R533" s="155"/>
      <c r="S533" s="155"/>
      <c r="T533" s="155"/>
      <c r="U533" s="108">
        <f>U534</f>
        <v>70000</v>
      </c>
      <c r="V533" s="181">
        <f t="shared" ref="V533:Y535" si="207">V534</f>
        <v>70000</v>
      </c>
      <c r="W533" s="181">
        <f t="shared" si="207"/>
        <v>70000</v>
      </c>
      <c r="X533" s="178">
        <f t="shared" si="198"/>
        <v>100</v>
      </c>
      <c r="Y533" s="43">
        <f t="shared" si="207"/>
        <v>40000</v>
      </c>
      <c r="Z533" s="196">
        <f t="shared" si="199"/>
        <v>175</v>
      </c>
      <c r="AA533" s="47"/>
    </row>
    <row r="534" spans="1:27" s="30" customFormat="1" ht="15" customHeight="1" x14ac:dyDescent="0.25">
      <c r="A534" s="41" t="s">
        <v>292</v>
      </c>
      <c r="B534" s="41" t="s">
        <v>274</v>
      </c>
      <c r="C534" s="60" t="s">
        <v>308</v>
      </c>
      <c r="D534" s="41" t="s">
        <v>144</v>
      </c>
      <c r="E534" s="132" t="s">
        <v>130</v>
      </c>
      <c r="F534" s="132"/>
      <c r="G534" s="132"/>
      <c r="H534" s="132"/>
      <c r="I534" s="132"/>
      <c r="J534" s="132"/>
      <c r="K534" s="132"/>
      <c r="L534" s="132"/>
      <c r="M534" s="132"/>
      <c r="N534" s="132"/>
      <c r="O534" s="132"/>
      <c r="P534" s="132"/>
      <c r="Q534" s="132"/>
      <c r="R534" s="132"/>
      <c r="S534" s="132"/>
      <c r="T534" s="132"/>
      <c r="U534" s="109">
        <f>U535</f>
        <v>70000</v>
      </c>
      <c r="V534" s="179">
        <f t="shared" si="207"/>
        <v>70000</v>
      </c>
      <c r="W534" s="179">
        <f t="shared" si="207"/>
        <v>70000</v>
      </c>
      <c r="X534" s="178">
        <f t="shared" si="198"/>
        <v>100</v>
      </c>
      <c r="Y534" s="45">
        <f t="shared" si="207"/>
        <v>40000</v>
      </c>
      <c r="Z534" s="196">
        <f t="shared" si="199"/>
        <v>175</v>
      </c>
      <c r="AA534" s="47"/>
    </row>
    <row r="535" spans="1:27" s="30" customFormat="1" ht="15" customHeight="1" x14ac:dyDescent="0.25">
      <c r="A535" s="41" t="s">
        <v>292</v>
      </c>
      <c r="B535" s="41" t="s">
        <v>274</v>
      </c>
      <c r="C535" s="60" t="s">
        <v>309</v>
      </c>
      <c r="D535" s="41" t="s">
        <v>144</v>
      </c>
      <c r="E535" s="132" t="s">
        <v>131</v>
      </c>
      <c r="F535" s="132"/>
      <c r="G535" s="132"/>
      <c r="H535" s="132"/>
      <c r="I535" s="132"/>
      <c r="J535" s="132"/>
      <c r="K535" s="132"/>
      <c r="L535" s="132"/>
      <c r="M535" s="132"/>
      <c r="N535" s="132"/>
      <c r="O535" s="132"/>
      <c r="P535" s="132"/>
      <c r="Q535" s="132"/>
      <c r="R535" s="132"/>
      <c r="S535" s="132"/>
      <c r="T535" s="132"/>
      <c r="U535" s="109">
        <f>U536</f>
        <v>70000</v>
      </c>
      <c r="V535" s="179">
        <f t="shared" si="207"/>
        <v>70000</v>
      </c>
      <c r="W535" s="179">
        <f t="shared" si="207"/>
        <v>70000</v>
      </c>
      <c r="X535" s="178">
        <f t="shared" si="198"/>
        <v>100</v>
      </c>
      <c r="Y535" s="45">
        <f>Y536+Y537</f>
        <v>40000</v>
      </c>
      <c r="Z535" s="196">
        <f t="shared" si="199"/>
        <v>175</v>
      </c>
      <c r="AA535" s="47"/>
    </row>
    <row r="536" spans="1:27" s="30" customFormat="1" ht="52.5" customHeight="1" x14ac:dyDescent="0.25">
      <c r="A536" s="41" t="s">
        <v>292</v>
      </c>
      <c r="B536" s="41" t="s">
        <v>274</v>
      </c>
      <c r="C536" s="60" t="s">
        <v>309</v>
      </c>
      <c r="D536" s="41" t="s">
        <v>533</v>
      </c>
      <c r="E536" s="132" t="s">
        <v>535</v>
      </c>
      <c r="F536" s="132"/>
      <c r="G536" s="132"/>
      <c r="H536" s="132"/>
      <c r="I536" s="132"/>
      <c r="J536" s="132"/>
      <c r="K536" s="132"/>
      <c r="L536" s="132"/>
      <c r="M536" s="132"/>
      <c r="N536" s="132"/>
      <c r="O536" s="132"/>
      <c r="P536" s="132"/>
      <c r="Q536" s="132"/>
      <c r="R536" s="132"/>
      <c r="S536" s="132"/>
      <c r="T536" s="132"/>
      <c r="U536" s="110">
        <v>70000</v>
      </c>
      <c r="V536" s="180">
        <v>70000</v>
      </c>
      <c r="W536" s="180">
        <v>70000</v>
      </c>
      <c r="X536" s="178">
        <f t="shared" si="198"/>
        <v>100</v>
      </c>
      <c r="Y536" s="38">
        <v>40000</v>
      </c>
      <c r="Z536" s="196">
        <f t="shared" si="199"/>
        <v>175</v>
      </c>
      <c r="AA536" s="47"/>
    </row>
    <row r="537" spans="1:27" s="30" customFormat="1" ht="26.25" hidden="1" customHeight="1" x14ac:dyDescent="0.25">
      <c r="A537" s="41" t="s">
        <v>292</v>
      </c>
      <c r="B537" s="41" t="s">
        <v>274</v>
      </c>
      <c r="C537" s="60" t="s">
        <v>309</v>
      </c>
      <c r="D537" s="41" t="s">
        <v>547</v>
      </c>
      <c r="E537" s="132" t="s">
        <v>548</v>
      </c>
      <c r="F537" s="132"/>
      <c r="G537" s="132"/>
      <c r="H537" s="132"/>
      <c r="I537" s="132"/>
      <c r="J537" s="132"/>
      <c r="K537" s="132"/>
      <c r="L537" s="132"/>
      <c r="M537" s="132"/>
      <c r="N537" s="132"/>
      <c r="O537" s="132"/>
      <c r="P537" s="132"/>
      <c r="Q537" s="132"/>
      <c r="R537" s="132"/>
      <c r="S537" s="132"/>
      <c r="T537" s="132"/>
      <c r="U537" s="110"/>
      <c r="V537" s="180">
        <v>0</v>
      </c>
      <c r="W537" s="180">
        <v>0</v>
      </c>
      <c r="X537" s="178" t="e">
        <f t="shared" si="198"/>
        <v>#DIV/0!</v>
      </c>
      <c r="Y537" s="38"/>
      <c r="Z537" s="196" t="e">
        <f t="shared" si="199"/>
        <v>#DIV/0!</v>
      </c>
      <c r="AA537" s="47"/>
    </row>
    <row r="538" spans="1:27" s="30" customFormat="1" ht="26.25" customHeight="1" x14ac:dyDescent="0.25">
      <c r="A538" s="41" t="s">
        <v>292</v>
      </c>
      <c r="B538" s="41" t="s">
        <v>274</v>
      </c>
      <c r="C538" s="60" t="s">
        <v>310</v>
      </c>
      <c r="D538" s="41" t="s">
        <v>144</v>
      </c>
      <c r="E538" s="155" t="s">
        <v>699</v>
      </c>
      <c r="F538" s="155"/>
      <c r="G538" s="155"/>
      <c r="H538" s="155"/>
      <c r="I538" s="155"/>
      <c r="J538" s="155"/>
      <c r="K538" s="155"/>
      <c r="L538" s="155"/>
      <c r="M538" s="155"/>
      <c r="N538" s="155"/>
      <c r="O538" s="155"/>
      <c r="P538" s="155"/>
      <c r="Q538" s="155"/>
      <c r="R538" s="155"/>
      <c r="S538" s="155"/>
      <c r="T538" s="155"/>
      <c r="U538" s="108">
        <f t="shared" ref="U538:Y540" si="208">U539</f>
        <v>79960</v>
      </c>
      <c r="V538" s="181">
        <f t="shared" si="208"/>
        <v>79960</v>
      </c>
      <c r="W538" s="181">
        <f t="shared" si="208"/>
        <v>79960</v>
      </c>
      <c r="X538" s="178">
        <f t="shared" si="198"/>
        <v>100</v>
      </c>
      <c r="Y538" s="43">
        <f t="shared" si="208"/>
        <v>76880</v>
      </c>
      <c r="Z538" s="196">
        <f t="shared" si="199"/>
        <v>104.00624349635797</v>
      </c>
      <c r="AA538" s="47"/>
    </row>
    <row r="539" spans="1:27" s="30" customFormat="1" ht="15" customHeight="1" x14ac:dyDescent="0.25">
      <c r="A539" s="41" t="s">
        <v>292</v>
      </c>
      <c r="B539" s="41" t="s">
        <v>274</v>
      </c>
      <c r="C539" s="60" t="s">
        <v>311</v>
      </c>
      <c r="D539" s="41" t="s">
        <v>144</v>
      </c>
      <c r="E539" s="132" t="s">
        <v>132</v>
      </c>
      <c r="F539" s="132"/>
      <c r="G539" s="132"/>
      <c r="H539" s="132"/>
      <c r="I539" s="132"/>
      <c r="J539" s="132"/>
      <c r="K539" s="132"/>
      <c r="L539" s="132"/>
      <c r="M539" s="132"/>
      <c r="N539" s="132"/>
      <c r="O539" s="132"/>
      <c r="P539" s="132"/>
      <c r="Q539" s="132"/>
      <c r="R539" s="132"/>
      <c r="S539" s="132"/>
      <c r="T539" s="132"/>
      <c r="U539" s="109">
        <f t="shared" si="208"/>
        <v>79960</v>
      </c>
      <c r="V539" s="179">
        <f t="shared" si="208"/>
        <v>79960</v>
      </c>
      <c r="W539" s="179">
        <f t="shared" si="208"/>
        <v>79960</v>
      </c>
      <c r="X539" s="178">
        <f t="shared" si="198"/>
        <v>100</v>
      </c>
      <c r="Y539" s="45">
        <f t="shared" si="208"/>
        <v>76880</v>
      </c>
      <c r="Z539" s="196">
        <f t="shared" si="199"/>
        <v>104.00624349635797</v>
      </c>
      <c r="AA539" s="47"/>
    </row>
    <row r="540" spans="1:27" s="30" customFormat="1" ht="15" customHeight="1" x14ac:dyDescent="0.25">
      <c r="A540" s="41" t="s">
        <v>292</v>
      </c>
      <c r="B540" s="41" t="s">
        <v>274</v>
      </c>
      <c r="C540" s="60" t="s">
        <v>312</v>
      </c>
      <c r="D540" s="41" t="s">
        <v>144</v>
      </c>
      <c r="E540" s="132" t="s">
        <v>133</v>
      </c>
      <c r="F540" s="132"/>
      <c r="G540" s="132"/>
      <c r="H540" s="132"/>
      <c r="I540" s="132"/>
      <c r="J540" s="132"/>
      <c r="K540" s="132"/>
      <c r="L540" s="132"/>
      <c r="M540" s="132"/>
      <c r="N540" s="132"/>
      <c r="O540" s="132"/>
      <c r="P540" s="132"/>
      <c r="Q540" s="132"/>
      <c r="R540" s="132"/>
      <c r="S540" s="132"/>
      <c r="T540" s="132"/>
      <c r="U540" s="109">
        <f t="shared" si="208"/>
        <v>79960</v>
      </c>
      <c r="V540" s="179">
        <f t="shared" si="208"/>
        <v>79960</v>
      </c>
      <c r="W540" s="179">
        <f t="shared" si="208"/>
        <v>79960</v>
      </c>
      <c r="X540" s="178">
        <f t="shared" si="198"/>
        <v>100</v>
      </c>
      <c r="Y540" s="45">
        <f t="shared" si="208"/>
        <v>76880</v>
      </c>
      <c r="Z540" s="196">
        <f t="shared" si="199"/>
        <v>104.00624349635797</v>
      </c>
      <c r="AA540" s="47"/>
    </row>
    <row r="541" spans="1:27" s="30" customFormat="1" ht="15" customHeight="1" x14ac:dyDescent="0.25">
      <c r="A541" s="41" t="s">
        <v>292</v>
      </c>
      <c r="B541" s="41" t="s">
        <v>274</v>
      </c>
      <c r="C541" s="60" t="s">
        <v>312</v>
      </c>
      <c r="D541" s="41" t="s">
        <v>159</v>
      </c>
      <c r="E541" s="132" t="s">
        <v>681</v>
      </c>
      <c r="F541" s="132"/>
      <c r="G541" s="132"/>
      <c r="H541" s="132"/>
      <c r="I541" s="132"/>
      <c r="J541" s="132"/>
      <c r="K541" s="132"/>
      <c r="L541" s="132"/>
      <c r="M541" s="132"/>
      <c r="N541" s="132"/>
      <c r="O541" s="132"/>
      <c r="P541" s="132"/>
      <c r="Q541" s="132"/>
      <c r="R541" s="132"/>
      <c r="S541" s="132"/>
      <c r="T541" s="132"/>
      <c r="U541" s="110">
        <v>79960</v>
      </c>
      <c r="V541" s="180">
        <v>79960</v>
      </c>
      <c r="W541" s="180">
        <v>79960</v>
      </c>
      <c r="X541" s="178">
        <f t="shared" si="198"/>
        <v>100</v>
      </c>
      <c r="Y541" s="38">
        <v>76880</v>
      </c>
      <c r="Z541" s="196">
        <f t="shared" si="199"/>
        <v>104.00624349635797</v>
      </c>
      <c r="AA541" s="47"/>
    </row>
    <row r="542" spans="1:27" s="30" customFormat="1" ht="15" customHeight="1" x14ac:dyDescent="0.25">
      <c r="A542" s="70" t="s">
        <v>292</v>
      </c>
      <c r="B542" s="70" t="s">
        <v>274</v>
      </c>
      <c r="C542" s="60" t="s">
        <v>176</v>
      </c>
      <c r="D542" s="70" t="s">
        <v>144</v>
      </c>
      <c r="E542" s="156" t="s">
        <v>25</v>
      </c>
      <c r="F542" s="157"/>
      <c r="G542" s="157"/>
      <c r="H542" s="157"/>
      <c r="I542" s="157"/>
      <c r="J542" s="157"/>
      <c r="K542" s="157"/>
      <c r="L542" s="157"/>
      <c r="M542" s="157"/>
      <c r="N542" s="157"/>
      <c r="O542" s="157"/>
      <c r="P542" s="157"/>
      <c r="Q542" s="157"/>
      <c r="R542" s="157"/>
      <c r="S542" s="157"/>
      <c r="T542" s="158"/>
      <c r="U542" s="109">
        <f>U543</f>
        <v>100000</v>
      </c>
      <c r="V542" s="78">
        <f t="shared" ref="V542:W543" si="209">V543</f>
        <v>57500</v>
      </c>
      <c r="W542" s="78">
        <f t="shared" si="209"/>
        <v>14080</v>
      </c>
      <c r="X542" s="178">
        <f t="shared" si="198"/>
        <v>24.486956521739131</v>
      </c>
      <c r="Y542" s="45">
        <f>Y543</f>
        <v>0</v>
      </c>
      <c r="Z542" s="196"/>
      <c r="AA542" s="47"/>
    </row>
    <row r="543" spans="1:27" s="30" customFormat="1" ht="15" customHeight="1" x14ac:dyDescent="0.25">
      <c r="A543" s="70" t="s">
        <v>292</v>
      </c>
      <c r="B543" s="70" t="s">
        <v>274</v>
      </c>
      <c r="C543" s="60" t="s">
        <v>680</v>
      </c>
      <c r="D543" s="70" t="s">
        <v>144</v>
      </c>
      <c r="E543" s="156" t="s">
        <v>133</v>
      </c>
      <c r="F543" s="157"/>
      <c r="G543" s="157"/>
      <c r="H543" s="157"/>
      <c r="I543" s="157"/>
      <c r="J543" s="157"/>
      <c r="K543" s="157"/>
      <c r="L543" s="157"/>
      <c r="M543" s="157"/>
      <c r="N543" s="157"/>
      <c r="O543" s="157"/>
      <c r="P543" s="157"/>
      <c r="Q543" s="157"/>
      <c r="R543" s="157"/>
      <c r="S543" s="157"/>
      <c r="T543" s="158"/>
      <c r="U543" s="109">
        <f>U544</f>
        <v>100000</v>
      </c>
      <c r="V543" s="78">
        <f t="shared" si="209"/>
        <v>57500</v>
      </c>
      <c r="W543" s="78">
        <f t="shared" si="209"/>
        <v>14080</v>
      </c>
      <c r="X543" s="178">
        <f t="shared" si="198"/>
        <v>24.486956521739131</v>
      </c>
      <c r="Y543" s="45">
        <f>Y544</f>
        <v>0</v>
      </c>
      <c r="Z543" s="196"/>
      <c r="AA543" s="47"/>
    </row>
    <row r="544" spans="1:27" s="30" customFormat="1" ht="15" customHeight="1" x14ac:dyDescent="0.25">
      <c r="A544" s="70" t="s">
        <v>292</v>
      </c>
      <c r="B544" s="70" t="s">
        <v>274</v>
      </c>
      <c r="C544" s="60" t="s">
        <v>680</v>
      </c>
      <c r="D544" s="70" t="s">
        <v>159</v>
      </c>
      <c r="E544" s="140" t="s">
        <v>600</v>
      </c>
      <c r="F544" s="141"/>
      <c r="G544" s="141"/>
      <c r="H544" s="141"/>
      <c r="I544" s="141"/>
      <c r="J544" s="141"/>
      <c r="K544" s="141"/>
      <c r="L544" s="141"/>
      <c r="M544" s="141"/>
      <c r="N544" s="141"/>
      <c r="O544" s="141"/>
      <c r="P544" s="141"/>
      <c r="Q544" s="141"/>
      <c r="R544" s="141"/>
      <c r="S544" s="141"/>
      <c r="T544" s="142"/>
      <c r="U544" s="110">
        <v>100000</v>
      </c>
      <c r="V544" s="180">
        <v>57500</v>
      </c>
      <c r="W544" s="180">
        <v>14080</v>
      </c>
      <c r="X544" s="178">
        <f t="shared" si="198"/>
        <v>24.486956521739131</v>
      </c>
      <c r="Y544" s="38"/>
      <c r="Z544" s="196"/>
      <c r="AA544" s="47"/>
    </row>
    <row r="545" spans="1:27" s="30" customFormat="1" ht="14.25" customHeight="1" x14ac:dyDescent="0.25">
      <c r="A545" s="41" t="s">
        <v>160</v>
      </c>
      <c r="B545" s="41" t="s">
        <v>142</v>
      </c>
      <c r="C545" s="60" t="s">
        <v>143</v>
      </c>
      <c r="D545" s="41" t="s">
        <v>144</v>
      </c>
      <c r="E545" s="155" t="s">
        <v>134</v>
      </c>
      <c r="F545" s="155"/>
      <c r="G545" s="155"/>
      <c r="H545" s="155"/>
      <c r="I545" s="155"/>
      <c r="J545" s="155"/>
      <c r="K545" s="155"/>
      <c r="L545" s="155"/>
      <c r="M545" s="155"/>
      <c r="N545" s="155"/>
      <c r="O545" s="155"/>
      <c r="P545" s="155"/>
      <c r="Q545" s="155"/>
      <c r="R545" s="155"/>
      <c r="S545" s="155"/>
      <c r="T545" s="155"/>
      <c r="U545" s="108">
        <f>U546</f>
        <v>2171637</v>
      </c>
      <c r="V545" s="77">
        <f>V546</f>
        <v>2171637</v>
      </c>
      <c r="W545" s="77">
        <f t="shared" ref="V545:Y546" si="210">W546</f>
        <v>2043911.81</v>
      </c>
      <c r="X545" s="178">
        <f t="shared" si="198"/>
        <v>94.118483429781321</v>
      </c>
      <c r="Y545" s="43">
        <f t="shared" si="210"/>
        <v>3515435.21</v>
      </c>
      <c r="Z545" s="196">
        <f t="shared" si="199"/>
        <v>58.141074658007994</v>
      </c>
      <c r="AA545" s="47"/>
    </row>
    <row r="546" spans="1:27" s="30" customFormat="1" ht="16.5" customHeight="1" x14ac:dyDescent="0.25">
      <c r="A546" s="41" t="s">
        <v>160</v>
      </c>
      <c r="B546" s="41" t="s">
        <v>141</v>
      </c>
      <c r="C546" s="60" t="s">
        <v>143</v>
      </c>
      <c r="D546" s="41" t="s">
        <v>144</v>
      </c>
      <c r="E546" s="132" t="s">
        <v>135</v>
      </c>
      <c r="F546" s="132"/>
      <c r="G546" s="132"/>
      <c r="H546" s="132"/>
      <c r="I546" s="132"/>
      <c r="J546" s="132"/>
      <c r="K546" s="132"/>
      <c r="L546" s="132"/>
      <c r="M546" s="132"/>
      <c r="N546" s="132"/>
      <c r="O546" s="132"/>
      <c r="P546" s="132"/>
      <c r="Q546" s="132"/>
      <c r="R546" s="132"/>
      <c r="S546" s="132"/>
      <c r="T546" s="132"/>
      <c r="U546" s="109">
        <f>U547</f>
        <v>2171637</v>
      </c>
      <c r="V546" s="78">
        <f t="shared" si="210"/>
        <v>2171637</v>
      </c>
      <c r="W546" s="78">
        <f t="shared" si="210"/>
        <v>2043911.81</v>
      </c>
      <c r="X546" s="178">
        <f t="shared" si="198"/>
        <v>94.118483429781321</v>
      </c>
      <c r="Y546" s="45">
        <f t="shared" si="210"/>
        <v>3515435.21</v>
      </c>
      <c r="Z546" s="196">
        <f t="shared" si="199"/>
        <v>58.141074658007994</v>
      </c>
      <c r="AA546" s="47"/>
    </row>
    <row r="547" spans="1:27" s="30" customFormat="1" ht="15.75" customHeight="1" x14ac:dyDescent="0.25">
      <c r="A547" s="41" t="s">
        <v>160</v>
      </c>
      <c r="B547" s="41" t="s">
        <v>141</v>
      </c>
      <c r="C547" s="60" t="s">
        <v>285</v>
      </c>
      <c r="D547" s="41" t="s">
        <v>144</v>
      </c>
      <c r="E547" s="131" t="s">
        <v>700</v>
      </c>
      <c r="F547" s="131"/>
      <c r="G547" s="131"/>
      <c r="H547" s="131"/>
      <c r="I547" s="131"/>
      <c r="J547" s="131"/>
      <c r="K547" s="131"/>
      <c r="L547" s="131"/>
      <c r="M547" s="131"/>
      <c r="N547" s="131"/>
      <c r="O547" s="131"/>
      <c r="P547" s="131"/>
      <c r="Q547" s="131"/>
      <c r="R547" s="131"/>
      <c r="S547" s="131"/>
      <c r="T547" s="131"/>
      <c r="U547" s="109">
        <f>U548+U562</f>
        <v>2171637</v>
      </c>
      <c r="V547" s="78">
        <f>V548+V562</f>
        <v>2171637</v>
      </c>
      <c r="W547" s="78">
        <f>W548+W562</f>
        <v>2043911.81</v>
      </c>
      <c r="X547" s="178">
        <f t="shared" si="198"/>
        <v>94.118483429781321</v>
      </c>
      <c r="Y547" s="45">
        <f>Y548+Y562</f>
        <v>3515435.21</v>
      </c>
      <c r="Z547" s="196">
        <f t="shared" si="199"/>
        <v>58.141074658007994</v>
      </c>
      <c r="AA547" s="47"/>
    </row>
    <row r="548" spans="1:27" s="31" customFormat="1" ht="15" customHeight="1" x14ac:dyDescent="0.25">
      <c r="A548" s="41" t="s">
        <v>160</v>
      </c>
      <c r="B548" s="41" t="s">
        <v>141</v>
      </c>
      <c r="C548" s="60" t="s">
        <v>313</v>
      </c>
      <c r="D548" s="41" t="s">
        <v>144</v>
      </c>
      <c r="E548" s="155" t="s">
        <v>136</v>
      </c>
      <c r="F548" s="155"/>
      <c r="G548" s="155"/>
      <c r="H548" s="155"/>
      <c r="I548" s="155"/>
      <c r="J548" s="155"/>
      <c r="K548" s="155"/>
      <c r="L548" s="155"/>
      <c r="M548" s="155"/>
      <c r="N548" s="155"/>
      <c r="O548" s="155"/>
      <c r="P548" s="155"/>
      <c r="Q548" s="155"/>
      <c r="R548" s="155"/>
      <c r="S548" s="155"/>
      <c r="T548" s="155"/>
      <c r="U548" s="108">
        <f>U549</f>
        <v>570177</v>
      </c>
      <c r="V548" s="77">
        <f>V549</f>
        <v>570177</v>
      </c>
      <c r="W548" s="77">
        <f>W549</f>
        <v>442451.81000000006</v>
      </c>
      <c r="X548" s="178">
        <f t="shared" si="198"/>
        <v>77.599028021123274</v>
      </c>
      <c r="Y548" s="43">
        <f>Y549</f>
        <v>2030271.71</v>
      </c>
      <c r="Z548" s="196">
        <f t="shared" si="199"/>
        <v>21.792738765985174</v>
      </c>
      <c r="AA548" s="57"/>
    </row>
    <row r="549" spans="1:27" s="30" customFormat="1" ht="14.25" customHeight="1" x14ac:dyDescent="0.25">
      <c r="A549" s="41" t="s">
        <v>160</v>
      </c>
      <c r="B549" s="41" t="s">
        <v>141</v>
      </c>
      <c r="C549" s="60" t="s">
        <v>314</v>
      </c>
      <c r="D549" s="41" t="s">
        <v>144</v>
      </c>
      <c r="E549" s="132" t="s">
        <v>137</v>
      </c>
      <c r="F549" s="132"/>
      <c r="G549" s="132"/>
      <c r="H549" s="132"/>
      <c r="I549" s="132"/>
      <c r="J549" s="132"/>
      <c r="K549" s="132"/>
      <c r="L549" s="132"/>
      <c r="M549" s="132"/>
      <c r="N549" s="132"/>
      <c r="O549" s="132"/>
      <c r="P549" s="132"/>
      <c r="Q549" s="132"/>
      <c r="R549" s="132"/>
      <c r="S549" s="132"/>
      <c r="T549" s="132"/>
      <c r="U549" s="109">
        <f>U550+U555+U559+U557+U553</f>
        <v>570177</v>
      </c>
      <c r="V549" s="78">
        <f t="shared" ref="V549:W549" si="211">V550+V555+V559+V557+V553</f>
        <v>570177</v>
      </c>
      <c r="W549" s="78">
        <f t="shared" si="211"/>
        <v>442451.81000000006</v>
      </c>
      <c r="X549" s="178">
        <f t="shared" si="198"/>
        <v>77.599028021123274</v>
      </c>
      <c r="Y549" s="45">
        <f>Y550+Y559+Y557+Y555+Y554</f>
        <v>2030271.71</v>
      </c>
      <c r="Z549" s="196">
        <f t="shared" si="199"/>
        <v>21.792738765985174</v>
      </c>
      <c r="AA549" s="47"/>
    </row>
    <row r="550" spans="1:27" s="30" customFormat="1" ht="15" customHeight="1" x14ac:dyDescent="0.25">
      <c r="A550" s="41" t="s">
        <v>160</v>
      </c>
      <c r="B550" s="41" t="s">
        <v>462</v>
      </c>
      <c r="C550" s="60" t="s">
        <v>463</v>
      </c>
      <c r="D550" s="41" t="s">
        <v>144</v>
      </c>
      <c r="E550" s="132" t="s">
        <v>460</v>
      </c>
      <c r="F550" s="132"/>
      <c r="G550" s="132"/>
      <c r="H550" s="132"/>
      <c r="I550" s="132"/>
      <c r="J550" s="132"/>
      <c r="K550" s="132"/>
      <c r="L550" s="132"/>
      <c r="M550" s="132"/>
      <c r="N550" s="132"/>
      <c r="O550" s="132"/>
      <c r="P550" s="132"/>
      <c r="Q550" s="132"/>
      <c r="R550" s="132"/>
      <c r="S550" s="132"/>
      <c r="T550" s="132"/>
      <c r="U550" s="109">
        <f>U551+U552</f>
        <v>0</v>
      </c>
      <c r="V550" s="179">
        <f t="shared" ref="V550" si="212">V551+V552</f>
        <v>0</v>
      </c>
      <c r="W550" s="179">
        <f>W551+W552</f>
        <v>0</v>
      </c>
      <c r="X550" s="178"/>
      <c r="Y550" s="43">
        <f>Y551+Y552</f>
        <v>493970</v>
      </c>
      <c r="Z550" s="196">
        <f t="shared" si="199"/>
        <v>0</v>
      </c>
      <c r="AA550" s="47"/>
    </row>
    <row r="551" spans="1:27" s="30" customFormat="1" ht="26.25" hidden="1" customHeight="1" x14ac:dyDescent="0.25">
      <c r="A551" s="41" t="s">
        <v>160</v>
      </c>
      <c r="B551" s="41" t="s">
        <v>141</v>
      </c>
      <c r="C551" s="60" t="s">
        <v>463</v>
      </c>
      <c r="D551" s="41" t="s">
        <v>201</v>
      </c>
      <c r="E551" s="132" t="s">
        <v>46</v>
      </c>
      <c r="F551" s="132"/>
      <c r="G551" s="132"/>
      <c r="H551" s="132"/>
      <c r="I551" s="132"/>
      <c r="J551" s="132"/>
      <c r="K551" s="132"/>
      <c r="L551" s="132"/>
      <c r="M551" s="132"/>
      <c r="N551" s="132"/>
      <c r="O551" s="132"/>
      <c r="P551" s="132"/>
      <c r="Q551" s="132"/>
      <c r="R551" s="132"/>
      <c r="S551" s="132"/>
      <c r="T551" s="132"/>
      <c r="U551" s="110"/>
      <c r="V551" s="180">
        <v>0</v>
      </c>
      <c r="W551" s="180">
        <v>0</v>
      </c>
      <c r="X551" s="178"/>
      <c r="Y551" s="43">
        <v>0</v>
      </c>
      <c r="Z551" s="196" t="e">
        <f t="shared" si="199"/>
        <v>#DIV/0!</v>
      </c>
      <c r="AA551" s="47"/>
    </row>
    <row r="552" spans="1:27" s="30" customFormat="1" ht="18.75" customHeight="1" x14ac:dyDescent="0.25">
      <c r="A552" s="41" t="s">
        <v>160</v>
      </c>
      <c r="B552" s="41" t="s">
        <v>141</v>
      </c>
      <c r="C552" s="60" t="s">
        <v>463</v>
      </c>
      <c r="D552" s="41" t="s">
        <v>159</v>
      </c>
      <c r="E552" s="132" t="s">
        <v>13</v>
      </c>
      <c r="F552" s="132"/>
      <c r="G552" s="132"/>
      <c r="H552" s="132"/>
      <c r="I552" s="132"/>
      <c r="J552" s="132"/>
      <c r="K552" s="132"/>
      <c r="L552" s="132"/>
      <c r="M552" s="132"/>
      <c r="N552" s="132"/>
      <c r="O552" s="132"/>
      <c r="P552" s="132"/>
      <c r="Q552" s="132"/>
      <c r="R552" s="132"/>
      <c r="S552" s="132"/>
      <c r="T552" s="132"/>
      <c r="U552" s="110"/>
      <c r="V552" s="188"/>
      <c r="W552" s="188"/>
      <c r="X552" s="178"/>
      <c r="Y552" s="38">
        <v>493970</v>
      </c>
      <c r="Z552" s="196">
        <f t="shared" si="199"/>
        <v>0</v>
      </c>
      <c r="AA552" s="47"/>
    </row>
    <row r="553" spans="1:27" s="30" customFormat="1" ht="18.75" hidden="1" customHeight="1" x14ac:dyDescent="0.25">
      <c r="A553" s="70" t="s">
        <v>160</v>
      </c>
      <c r="B553" s="70" t="s">
        <v>141</v>
      </c>
      <c r="C553" s="70" t="s">
        <v>624</v>
      </c>
      <c r="D553" s="41" t="s">
        <v>144</v>
      </c>
      <c r="E553" s="132" t="s">
        <v>89</v>
      </c>
      <c r="F553" s="132"/>
      <c r="G553" s="132"/>
      <c r="H553" s="132"/>
      <c r="I553" s="132"/>
      <c r="J553" s="132"/>
      <c r="K553" s="132"/>
      <c r="L553" s="132"/>
      <c r="M553" s="132"/>
      <c r="N553" s="132"/>
      <c r="O553" s="132"/>
      <c r="P553" s="132"/>
      <c r="Q553" s="132"/>
      <c r="R553" s="132"/>
      <c r="S553" s="132"/>
      <c r="T553" s="132"/>
      <c r="U553" s="109">
        <f>U554</f>
        <v>0</v>
      </c>
      <c r="V553" s="78">
        <f t="shared" ref="V553:W553" si="213">V554</f>
        <v>0</v>
      </c>
      <c r="W553" s="184">
        <f t="shared" si="213"/>
        <v>0</v>
      </c>
      <c r="X553" s="178"/>
      <c r="Y553" s="38"/>
      <c r="Z553" s="196" t="e">
        <f t="shared" si="199"/>
        <v>#DIV/0!</v>
      </c>
      <c r="AA553" s="47">
        <v>1120174020</v>
      </c>
    </row>
    <row r="554" spans="1:27" s="30" customFormat="1" ht="18.75" customHeight="1" x14ac:dyDescent="0.25">
      <c r="A554" s="70" t="s">
        <v>160</v>
      </c>
      <c r="B554" s="70" t="s">
        <v>141</v>
      </c>
      <c r="C554" s="70" t="s">
        <v>624</v>
      </c>
      <c r="D554" s="41" t="s">
        <v>159</v>
      </c>
      <c r="E554" s="132" t="s">
        <v>600</v>
      </c>
      <c r="F554" s="132"/>
      <c r="G554" s="132"/>
      <c r="H554" s="132"/>
      <c r="I554" s="132"/>
      <c r="J554" s="132"/>
      <c r="K554" s="132"/>
      <c r="L554" s="132"/>
      <c r="M554" s="132"/>
      <c r="N554" s="132"/>
      <c r="O554" s="132"/>
      <c r="P554" s="132"/>
      <c r="Q554" s="132"/>
      <c r="R554" s="132"/>
      <c r="S554" s="132"/>
      <c r="T554" s="132"/>
      <c r="U554" s="110"/>
      <c r="V554" s="188"/>
      <c r="W554" s="188"/>
      <c r="X554" s="178"/>
      <c r="Y554" s="38">
        <v>336309.7</v>
      </c>
      <c r="Z554" s="196">
        <f t="shared" si="199"/>
        <v>0</v>
      </c>
      <c r="AA554" s="47"/>
    </row>
    <row r="555" spans="1:27" s="30" customFormat="1" ht="15" hidden="1" customHeight="1" x14ac:dyDescent="0.25">
      <c r="A555" s="41" t="s">
        <v>160</v>
      </c>
      <c r="B555" s="41" t="s">
        <v>462</v>
      </c>
      <c r="C555" s="60" t="s">
        <v>572</v>
      </c>
      <c r="D555" s="41" t="s">
        <v>144</v>
      </c>
      <c r="E555" s="132" t="s">
        <v>460</v>
      </c>
      <c r="F555" s="132"/>
      <c r="G555" s="132"/>
      <c r="H555" s="132"/>
      <c r="I555" s="132"/>
      <c r="J555" s="132"/>
      <c r="K555" s="132"/>
      <c r="L555" s="132"/>
      <c r="M555" s="132"/>
      <c r="N555" s="132"/>
      <c r="O555" s="132"/>
      <c r="P555" s="132"/>
      <c r="Q555" s="132"/>
      <c r="R555" s="132"/>
      <c r="S555" s="132"/>
      <c r="T555" s="132"/>
      <c r="U555" s="111">
        <f>U556</f>
        <v>0</v>
      </c>
      <c r="V555" s="179">
        <f t="shared" ref="V555:W555" si="214">V556</f>
        <v>0</v>
      </c>
      <c r="W555" s="179">
        <f t="shared" si="214"/>
        <v>0</v>
      </c>
      <c r="X555" s="178" t="e">
        <f t="shared" si="198"/>
        <v>#DIV/0!</v>
      </c>
      <c r="Y555" s="43">
        <f>Y556</f>
        <v>0</v>
      </c>
      <c r="Z555" s="196" t="e">
        <f t="shared" si="199"/>
        <v>#DIV/0!</v>
      </c>
      <c r="AA555" s="47"/>
    </row>
    <row r="556" spans="1:27" s="30" customFormat="1" ht="25.5" hidden="1" customHeight="1" x14ac:dyDescent="0.25">
      <c r="A556" s="41" t="s">
        <v>160</v>
      </c>
      <c r="B556" s="41" t="s">
        <v>141</v>
      </c>
      <c r="C556" s="60" t="s">
        <v>572</v>
      </c>
      <c r="D556" s="41" t="s">
        <v>201</v>
      </c>
      <c r="E556" s="132" t="s">
        <v>46</v>
      </c>
      <c r="F556" s="132"/>
      <c r="G556" s="132"/>
      <c r="H556" s="132"/>
      <c r="I556" s="132"/>
      <c r="J556" s="132"/>
      <c r="K556" s="132"/>
      <c r="L556" s="132"/>
      <c r="M556" s="132"/>
      <c r="N556" s="132"/>
      <c r="O556" s="132"/>
      <c r="P556" s="132"/>
      <c r="Q556" s="132"/>
      <c r="R556" s="132"/>
      <c r="S556" s="132"/>
      <c r="T556" s="132"/>
      <c r="U556" s="110"/>
      <c r="V556" s="188"/>
      <c r="W556" s="188"/>
      <c r="X556" s="178" t="e">
        <f t="shared" si="198"/>
        <v>#DIV/0!</v>
      </c>
      <c r="Y556" s="38"/>
      <c r="Z556" s="196" t="e">
        <f t="shared" si="199"/>
        <v>#DIV/0!</v>
      </c>
      <c r="AA556" s="47"/>
    </row>
    <row r="557" spans="1:27" s="30" customFormat="1" ht="14.25" customHeight="1" x14ac:dyDescent="0.25">
      <c r="A557" s="41" t="s">
        <v>160</v>
      </c>
      <c r="B557" s="41" t="s">
        <v>141</v>
      </c>
      <c r="C557" s="60" t="s">
        <v>414</v>
      </c>
      <c r="D557" s="41" t="s">
        <v>144</v>
      </c>
      <c r="E557" s="132" t="s">
        <v>20</v>
      </c>
      <c r="F557" s="132"/>
      <c r="G557" s="132"/>
      <c r="H557" s="132"/>
      <c r="I557" s="132"/>
      <c r="J557" s="132"/>
      <c r="K557" s="132"/>
      <c r="L557" s="132"/>
      <c r="M557" s="132"/>
      <c r="N557" s="132"/>
      <c r="O557" s="132"/>
      <c r="P557" s="132"/>
      <c r="Q557" s="132"/>
      <c r="R557" s="132"/>
      <c r="S557" s="132"/>
      <c r="T557" s="132"/>
      <c r="U557" s="109">
        <f>U558</f>
        <v>25293</v>
      </c>
      <c r="V557" s="179">
        <f t="shared" ref="V557:W557" si="215">V558</f>
        <v>25293</v>
      </c>
      <c r="W557" s="179">
        <f t="shared" si="215"/>
        <v>18047.150000000001</v>
      </c>
      <c r="X557" s="178">
        <f t="shared" si="198"/>
        <v>71.352350452694424</v>
      </c>
      <c r="Y557" s="45">
        <f>Y558</f>
        <v>21930.560000000001</v>
      </c>
      <c r="Z557" s="196">
        <f t="shared" si="199"/>
        <v>82.292244247296921</v>
      </c>
      <c r="AA557" s="47"/>
    </row>
    <row r="558" spans="1:27" s="30" customFormat="1" ht="14.25" customHeight="1" x14ac:dyDescent="0.25">
      <c r="A558" s="41" t="s">
        <v>160</v>
      </c>
      <c r="B558" s="41" t="s">
        <v>141</v>
      </c>
      <c r="C558" s="60" t="s">
        <v>414</v>
      </c>
      <c r="D558" s="41" t="s">
        <v>159</v>
      </c>
      <c r="E558" s="132" t="s">
        <v>681</v>
      </c>
      <c r="F558" s="132"/>
      <c r="G558" s="132"/>
      <c r="H558" s="132"/>
      <c r="I558" s="132"/>
      <c r="J558" s="132"/>
      <c r="K558" s="132"/>
      <c r="L558" s="132"/>
      <c r="M558" s="132"/>
      <c r="N558" s="132"/>
      <c r="O558" s="132"/>
      <c r="P558" s="132"/>
      <c r="Q558" s="132"/>
      <c r="R558" s="132"/>
      <c r="S558" s="132"/>
      <c r="T558" s="132"/>
      <c r="U558" s="110">
        <v>25293</v>
      </c>
      <c r="V558" s="180">
        <v>25293</v>
      </c>
      <c r="W558" s="180">
        <v>18047.150000000001</v>
      </c>
      <c r="X558" s="178">
        <f t="shared" si="198"/>
        <v>71.352350452694424</v>
      </c>
      <c r="Y558" s="38">
        <v>21930.560000000001</v>
      </c>
      <c r="Z558" s="196">
        <f t="shared" si="199"/>
        <v>82.292244247296921</v>
      </c>
      <c r="AA558" s="47"/>
    </row>
    <row r="559" spans="1:27" s="30" customFormat="1" ht="15.75" customHeight="1" x14ac:dyDescent="0.25">
      <c r="A559" s="41" t="s">
        <v>160</v>
      </c>
      <c r="B559" s="41" t="s">
        <v>141</v>
      </c>
      <c r="C559" s="60" t="s">
        <v>315</v>
      </c>
      <c r="D559" s="41" t="s">
        <v>144</v>
      </c>
      <c r="E559" s="132" t="s">
        <v>138</v>
      </c>
      <c r="F559" s="132"/>
      <c r="G559" s="132"/>
      <c r="H559" s="132"/>
      <c r="I559" s="132"/>
      <c r="J559" s="132"/>
      <c r="K559" s="132"/>
      <c r="L559" s="132"/>
      <c r="M559" s="132"/>
      <c r="N559" s="132"/>
      <c r="O559" s="132"/>
      <c r="P559" s="132"/>
      <c r="Q559" s="132"/>
      <c r="R559" s="132"/>
      <c r="S559" s="132"/>
      <c r="T559" s="132"/>
      <c r="U559" s="109">
        <f>U560+U561</f>
        <v>544884</v>
      </c>
      <c r="V559" s="78">
        <f t="shared" ref="V559:W559" si="216">V560+V561</f>
        <v>544884</v>
      </c>
      <c r="W559" s="78">
        <f t="shared" si="216"/>
        <v>424404.66000000003</v>
      </c>
      <c r="X559" s="178">
        <f t="shared" si="198"/>
        <v>77.88899288655935</v>
      </c>
      <c r="Y559" s="45">
        <f>Y560+Y561</f>
        <v>1178061.45</v>
      </c>
      <c r="Z559" s="196">
        <f t="shared" si="199"/>
        <v>36.025681003312691</v>
      </c>
      <c r="AA559" s="47"/>
    </row>
    <row r="560" spans="1:27" s="30" customFormat="1" ht="13.5" customHeight="1" x14ac:dyDescent="0.25">
      <c r="A560" s="41" t="s">
        <v>160</v>
      </c>
      <c r="B560" s="41" t="s">
        <v>141</v>
      </c>
      <c r="C560" s="60" t="s">
        <v>315</v>
      </c>
      <c r="D560" s="41" t="s">
        <v>159</v>
      </c>
      <c r="E560" s="132" t="s">
        <v>681</v>
      </c>
      <c r="F560" s="132"/>
      <c r="G560" s="132"/>
      <c r="H560" s="132"/>
      <c r="I560" s="132"/>
      <c r="J560" s="132"/>
      <c r="K560" s="132"/>
      <c r="L560" s="132"/>
      <c r="M560" s="132"/>
      <c r="N560" s="132"/>
      <c r="O560" s="132"/>
      <c r="P560" s="132"/>
      <c r="Q560" s="132"/>
      <c r="R560" s="132"/>
      <c r="S560" s="132"/>
      <c r="T560" s="132"/>
      <c r="U560" s="110">
        <v>291419</v>
      </c>
      <c r="V560" s="75">
        <v>291419</v>
      </c>
      <c r="W560" s="75">
        <v>219116.23</v>
      </c>
      <c r="X560" s="178">
        <f t="shared" si="198"/>
        <v>75.189411122816296</v>
      </c>
      <c r="Y560" s="38">
        <v>932514.54</v>
      </c>
      <c r="Z560" s="196">
        <f t="shared" si="199"/>
        <v>23.497352652538801</v>
      </c>
      <c r="AA560" s="47"/>
    </row>
    <row r="561" spans="1:31" s="30" customFormat="1" ht="13.5" customHeight="1" x14ac:dyDescent="0.25">
      <c r="A561" s="41" t="s">
        <v>160</v>
      </c>
      <c r="B561" s="41" t="s">
        <v>141</v>
      </c>
      <c r="C561" s="60" t="s">
        <v>315</v>
      </c>
      <c r="D561" s="41" t="s">
        <v>604</v>
      </c>
      <c r="E561" s="132" t="s">
        <v>605</v>
      </c>
      <c r="F561" s="132"/>
      <c r="G561" s="132"/>
      <c r="H561" s="132"/>
      <c r="I561" s="132"/>
      <c r="J561" s="132"/>
      <c r="K561" s="132"/>
      <c r="L561" s="132"/>
      <c r="M561" s="132"/>
      <c r="N561" s="132"/>
      <c r="O561" s="132"/>
      <c r="P561" s="132"/>
      <c r="Q561" s="132"/>
      <c r="R561" s="132"/>
      <c r="S561" s="132"/>
      <c r="T561" s="132"/>
      <c r="U561" s="110">
        <v>253465</v>
      </c>
      <c r="V561" s="75">
        <v>253465</v>
      </c>
      <c r="W561" s="75">
        <v>205288.43</v>
      </c>
      <c r="X561" s="178">
        <f t="shared" si="198"/>
        <v>80.992811630797149</v>
      </c>
      <c r="Y561" s="38">
        <v>245546.91</v>
      </c>
      <c r="Z561" s="196">
        <f t="shared" si="199"/>
        <v>83.604566638610919</v>
      </c>
      <c r="AA561" s="47"/>
    </row>
    <row r="562" spans="1:31" s="30" customFormat="1" ht="27.75" customHeight="1" x14ac:dyDescent="0.25">
      <c r="A562" s="41" t="s">
        <v>160</v>
      </c>
      <c r="B562" s="41" t="s">
        <v>141</v>
      </c>
      <c r="C562" s="60" t="s">
        <v>289</v>
      </c>
      <c r="D562" s="41" t="s">
        <v>144</v>
      </c>
      <c r="E562" s="155" t="s">
        <v>701</v>
      </c>
      <c r="F562" s="155"/>
      <c r="G562" s="155"/>
      <c r="H562" s="155"/>
      <c r="I562" s="155"/>
      <c r="J562" s="155"/>
      <c r="K562" s="155"/>
      <c r="L562" s="155"/>
      <c r="M562" s="155"/>
      <c r="N562" s="155"/>
      <c r="O562" s="155"/>
      <c r="P562" s="155"/>
      <c r="Q562" s="155"/>
      <c r="R562" s="155"/>
      <c r="S562" s="155"/>
      <c r="T562" s="155"/>
      <c r="U562" s="108">
        <f>U563</f>
        <v>1601460</v>
      </c>
      <c r="V562" s="181">
        <f t="shared" ref="V562:Y564" si="217">V563</f>
        <v>1601460</v>
      </c>
      <c r="W562" s="181">
        <f t="shared" si="217"/>
        <v>1601460</v>
      </c>
      <c r="X562" s="178">
        <f t="shared" si="198"/>
        <v>100</v>
      </c>
      <c r="Y562" s="43">
        <f t="shared" si="217"/>
        <v>1485163.5</v>
      </c>
      <c r="Z562" s="196">
        <f t="shared" si="199"/>
        <v>107.83055198973042</v>
      </c>
      <c r="AA562" s="47"/>
    </row>
    <row r="563" spans="1:31" s="30" customFormat="1" ht="15.75" customHeight="1" x14ac:dyDescent="0.25">
      <c r="A563" s="41" t="s">
        <v>160</v>
      </c>
      <c r="B563" s="41" t="s">
        <v>141</v>
      </c>
      <c r="C563" s="60" t="s">
        <v>290</v>
      </c>
      <c r="D563" s="41" t="s">
        <v>144</v>
      </c>
      <c r="E563" s="132" t="s">
        <v>112</v>
      </c>
      <c r="F563" s="132"/>
      <c r="G563" s="132"/>
      <c r="H563" s="132"/>
      <c r="I563" s="132"/>
      <c r="J563" s="132"/>
      <c r="K563" s="132"/>
      <c r="L563" s="132"/>
      <c r="M563" s="132"/>
      <c r="N563" s="132"/>
      <c r="O563" s="132"/>
      <c r="P563" s="132"/>
      <c r="Q563" s="132"/>
      <c r="R563" s="132"/>
      <c r="S563" s="132"/>
      <c r="T563" s="132"/>
      <c r="U563" s="109">
        <f>U564</f>
        <v>1601460</v>
      </c>
      <c r="V563" s="179">
        <f t="shared" si="217"/>
        <v>1601460</v>
      </c>
      <c r="W563" s="179">
        <f t="shared" si="217"/>
        <v>1601460</v>
      </c>
      <c r="X563" s="178">
        <f t="shared" si="198"/>
        <v>100</v>
      </c>
      <c r="Y563" s="45">
        <f t="shared" si="217"/>
        <v>1485163.5</v>
      </c>
      <c r="Z563" s="196">
        <f t="shared" si="199"/>
        <v>107.83055198973042</v>
      </c>
      <c r="AA563" s="47"/>
      <c r="AC563" s="86"/>
      <c r="AD563" s="86"/>
      <c r="AE563" s="86"/>
    </row>
    <row r="564" spans="1:31" s="30" customFormat="1" ht="16.5" customHeight="1" x14ac:dyDescent="0.25">
      <c r="A564" s="41" t="s">
        <v>160</v>
      </c>
      <c r="B564" s="41" t="s">
        <v>141</v>
      </c>
      <c r="C564" s="60" t="s">
        <v>291</v>
      </c>
      <c r="D564" s="41" t="s">
        <v>144</v>
      </c>
      <c r="E564" s="132" t="s">
        <v>113</v>
      </c>
      <c r="F564" s="132"/>
      <c r="G564" s="132"/>
      <c r="H564" s="132"/>
      <c r="I564" s="132"/>
      <c r="J564" s="132"/>
      <c r="K564" s="132"/>
      <c r="L564" s="132"/>
      <c r="M564" s="132"/>
      <c r="N564" s="132"/>
      <c r="O564" s="132"/>
      <c r="P564" s="132"/>
      <c r="Q564" s="132"/>
      <c r="R564" s="132"/>
      <c r="S564" s="132"/>
      <c r="T564" s="132"/>
      <c r="U564" s="109">
        <f>U565</f>
        <v>1601460</v>
      </c>
      <c r="V564" s="179">
        <f t="shared" si="217"/>
        <v>1601460</v>
      </c>
      <c r="W564" s="179">
        <f t="shared" si="217"/>
        <v>1601460</v>
      </c>
      <c r="X564" s="178">
        <f t="shared" si="198"/>
        <v>100</v>
      </c>
      <c r="Y564" s="45">
        <f t="shared" si="217"/>
        <v>1485163.5</v>
      </c>
      <c r="Z564" s="196">
        <f t="shared" si="199"/>
        <v>107.83055198973042</v>
      </c>
      <c r="AA564" s="47"/>
    </row>
    <row r="565" spans="1:31" s="30" customFormat="1" ht="17.25" customHeight="1" x14ac:dyDescent="0.25">
      <c r="A565" s="41" t="s">
        <v>160</v>
      </c>
      <c r="B565" s="41" t="s">
        <v>141</v>
      </c>
      <c r="C565" s="60" t="s">
        <v>291</v>
      </c>
      <c r="D565" s="41" t="s">
        <v>159</v>
      </c>
      <c r="E565" s="132" t="s">
        <v>600</v>
      </c>
      <c r="F565" s="132"/>
      <c r="G565" s="132"/>
      <c r="H565" s="132"/>
      <c r="I565" s="132"/>
      <c r="J565" s="132"/>
      <c r="K565" s="132"/>
      <c r="L565" s="132"/>
      <c r="M565" s="132"/>
      <c r="N565" s="132"/>
      <c r="O565" s="132"/>
      <c r="P565" s="132"/>
      <c r="Q565" s="132"/>
      <c r="R565" s="132"/>
      <c r="S565" s="132"/>
      <c r="T565" s="132"/>
      <c r="U565" s="110">
        <v>1601460</v>
      </c>
      <c r="V565" s="180">
        <v>1601460</v>
      </c>
      <c r="W565" s="180">
        <v>1601460</v>
      </c>
      <c r="X565" s="178">
        <f t="shared" si="198"/>
        <v>100</v>
      </c>
      <c r="Y565" s="38">
        <v>1485163.5</v>
      </c>
      <c r="Z565" s="196">
        <f t="shared" si="199"/>
        <v>107.83055198973042</v>
      </c>
      <c r="AA565" s="47"/>
    </row>
    <row r="566" spans="1:31" s="30" customFormat="1" ht="28.5" customHeight="1" x14ac:dyDescent="0.25">
      <c r="A566" s="41" t="s">
        <v>164</v>
      </c>
      <c r="B566" s="41" t="s">
        <v>142</v>
      </c>
      <c r="C566" s="60" t="s">
        <v>143</v>
      </c>
      <c r="D566" s="41" t="s">
        <v>144</v>
      </c>
      <c r="E566" s="132" t="s">
        <v>550</v>
      </c>
      <c r="F566" s="132"/>
      <c r="G566" s="132"/>
      <c r="H566" s="132"/>
      <c r="I566" s="132"/>
      <c r="J566" s="132"/>
      <c r="K566" s="132"/>
      <c r="L566" s="132"/>
      <c r="M566" s="132"/>
      <c r="N566" s="132"/>
      <c r="O566" s="132"/>
      <c r="P566" s="132"/>
      <c r="Q566" s="132"/>
      <c r="R566" s="132"/>
      <c r="S566" s="132"/>
      <c r="T566" s="132"/>
      <c r="U566" s="109">
        <f>U567</f>
        <v>2861324</v>
      </c>
      <c r="V566" s="179">
        <f t="shared" ref="V566:W568" si="218">V567</f>
        <v>2861324</v>
      </c>
      <c r="W566" s="179">
        <f t="shared" si="218"/>
        <v>2861324</v>
      </c>
      <c r="X566" s="178">
        <f t="shared" si="198"/>
        <v>100</v>
      </c>
      <c r="Y566" s="45">
        <f>Y567</f>
        <v>5003261</v>
      </c>
      <c r="Z566" s="196">
        <f t="shared" si="199"/>
        <v>57.189181216010923</v>
      </c>
      <c r="AA566" s="47"/>
    </row>
    <row r="567" spans="1:31" s="30" customFormat="1" ht="14.25" hidden="1" customHeight="1" x14ac:dyDescent="0.25">
      <c r="A567" s="41" t="s">
        <v>164</v>
      </c>
      <c r="B567" s="41" t="s">
        <v>150</v>
      </c>
      <c r="C567" s="60" t="s">
        <v>143</v>
      </c>
      <c r="D567" s="41" t="s">
        <v>144</v>
      </c>
      <c r="E567" s="132" t="s">
        <v>505</v>
      </c>
      <c r="F567" s="132"/>
      <c r="G567" s="132"/>
      <c r="H567" s="132"/>
      <c r="I567" s="132"/>
      <c r="J567" s="132"/>
      <c r="K567" s="132"/>
      <c r="L567" s="132"/>
      <c r="M567" s="132"/>
      <c r="N567" s="132"/>
      <c r="O567" s="132"/>
      <c r="P567" s="132"/>
      <c r="Q567" s="132"/>
      <c r="R567" s="132"/>
      <c r="S567" s="132"/>
      <c r="T567" s="132"/>
      <c r="U567" s="109">
        <f>U568</f>
        <v>2861324</v>
      </c>
      <c r="V567" s="179">
        <f t="shared" si="218"/>
        <v>2861324</v>
      </c>
      <c r="W567" s="179">
        <f t="shared" si="218"/>
        <v>2861324</v>
      </c>
      <c r="X567" s="178">
        <f t="shared" si="198"/>
        <v>100</v>
      </c>
      <c r="Y567" s="45">
        <f>Y568</f>
        <v>5003261</v>
      </c>
      <c r="Z567" s="196">
        <f t="shared" si="199"/>
        <v>57.189181216010923</v>
      </c>
      <c r="AA567" s="47"/>
    </row>
    <row r="568" spans="1:31" s="30" customFormat="1" ht="15.75" hidden="1" customHeight="1" x14ac:dyDescent="0.25">
      <c r="A568" s="41" t="s">
        <v>164</v>
      </c>
      <c r="B568" s="41" t="s">
        <v>150</v>
      </c>
      <c r="C568" s="60" t="s">
        <v>161</v>
      </c>
      <c r="D568" s="41" t="s">
        <v>144</v>
      </c>
      <c r="E568" s="131" t="s">
        <v>502</v>
      </c>
      <c r="F568" s="131"/>
      <c r="G568" s="131"/>
      <c r="H568" s="131"/>
      <c r="I568" s="131"/>
      <c r="J568" s="131"/>
      <c r="K568" s="131"/>
      <c r="L568" s="131"/>
      <c r="M568" s="131"/>
      <c r="N568" s="131"/>
      <c r="O568" s="131"/>
      <c r="P568" s="131"/>
      <c r="Q568" s="131"/>
      <c r="R568" s="131"/>
      <c r="S568" s="131"/>
      <c r="T568" s="131"/>
      <c r="U568" s="109">
        <f>U569</f>
        <v>2861324</v>
      </c>
      <c r="V568" s="179">
        <f t="shared" si="218"/>
        <v>2861324</v>
      </c>
      <c r="W568" s="179">
        <f t="shared" si="218"/>
        <v>2861324</v>
      </c>
      <c r="X568" s="178">
        <f t="shared" si="198"/>
        <v>100</v>
      </c>
      <c r="Y568" s="45">
        <f>Y569</f>
        <v>5003261</v>
      </c>
      <c r="Z568" s="196">
        <f t="shared" si="199"/>
        <v>57.189181216010923</v>
      </c>
      <c r="AA568" s="47"/>
    </row>
    <row r="569" spans="1:31" s="30" customFormat="1" ht="13.5" hidden="1" customHeight="1" x14ac:dyDescent="0.25">
      <c r="A569" s="41" t="s">
        <v>164</v>
      </c>
      <c r="B569" s="41" t="s">
        <v>150</v>
      </c>
      <c r="C569" s="60" t="s">
        <v>503</v>
      </c>
      <c r="D569" s="41" t="s">
        <v>144</v>
      </c>
      <c r="E569" s="132" t="s">
        <v>506</v>
      </c>
      <c r="F569" s="132"/>
      <c r="G569" s="132"/>
      <c r="H569" s="132"/>
      <c r="I569" s="132"/>
      <c r="J569" s="132"/>
      <c r="K569" s="132"/>
      <c r="L569" s="132"/>
      <c r="M569" s="132"/>
      <c r="N569" s="132"/>
      <c r="O569" s="132"/>
      <c r="P569" s="132"/>
      <c r="Q569" s="132"/>
      <c r="R569" s="132"/>
      <c r="S569" s="132"/>
      <c r="T569" s="132"/>
      <c r="U569" s="109">
        <f>U570+U574+U572</f>
        <v>2861324</v>
      </c>
      <c r="V569" s="78">
        <f t="shared" ref="V569:W569" si="219">V570+V574+V572</f>
        <v>2861324</v>
      </c>
      <c r="W569" s="78">
        <f t="shared" si="219"/>
        <v>2861324</v>
      </c>
      <c r="X569" s="178">
        <f t="shared" si="198"/>
        <v>100</v>
      </c>
      <c r="Y569" s="44">
        <f>Y570+Y574+Y572</f>
        <v>5003261</v>
      </c>
      <c r="Z569" s="196">
        <f t="shared" si="199"/>
        <v>57.189181216010923</v>
      </c>
      <c r="AA569" s="47"/>
    </row>
    <row r="570" spans="1:31" s="30" customFormat="1" ht="27.75" customHeight="1" x14ac:dyDescent="0.25">
      <c r="A570" s="41" t="s">
        <v>164</v>
      </c>
      <c r="B570" s="41" t="s">
        <v>150</v>
      </c>
      <c r="C570" s="60" t="s">
        <v>592</v>
      </c>
      <c r="D570" s="41" t="s">
        <v>144</v>
      </c>
      <c r="E570" s="132" t="s">
        <v>593</v>
      </c>
      <c r="F570" s="132"/>
      <c r="G570" s="132"/>
      <c r="H570" s="132"/>
      <c r="I570" s="132"/>
      <c r="J570" s="132"/>
      <c r="K570" s="132"/>
      <c r="L570" s="132"/>
      <c r="M570" s="132"/>
      <c r="N570" s="132"/>
      <c r="O570" s="132"/>
      <c r="P570" s="132"/>
      <c r="Q570" s="132"/>
      <c r="R570" s="132"/>
      <c r="S570" s="132"/>
      <c r="T570" s="132"/>
      <c r="U570" s="109">
        <f>U571</f>
        <v>89900</v>
      </c>
      <c r="V570" s="179">
        <f t="shared" ref="V570:W574" si="220">V571</f>
        <v>89900</v>
      </c>
      <c r="W570" s="179">
        <f t="shared" si="220"/>
        <v>89900</v>
      </c>
      <c r="X570" s="178">
        <f t="shared" si="198"/>
        <v>100</v>
      </c>
      <c r="Y570" s="45">
        <f>Y571</f>
        <v>39800</v>
      </c>
      <c r="Z570" s="196" t="s">
        <v>721</v>
      </c>
      <c r="AA570" s="47"/>
    </row>
    <row r="571" spans="1:31" s="32" customFormat="1" ht="15.75" customHeight="1" x14ac:dyDescent="0.25">
      <c r="A571" s="41" t="s">
        <v>164</v>
      </c>
      <c r="B571" s="41" t="s">
        <v>150</v>
      </c>
      <c r="C571" s="60" t="s">
        <v>592</v>
      </c>
      <c r="D571" s="41" t="s">
        <v>504</v>
      </c>
      <c r="E571" s="132" t="s">
        <v>467</v>
      </c>
      <c r="F571" s="132"/>
      <c r="G571" s="132"/>
      <c r="H571" s="132"/>
      <c r="I571" s="132"/>
      <c r="J571" s="132"/>
      <c r="K571" s="132"/>
      <c r="L571" s="132"/>
      <c r="M571" s="132"/>
      <c r="N571" s="132"/>
      <c r="O571" s="132"/>
      <c r="P571" s="132"/>
      <c r="Q571" s="132"/>
      <c r="R571" s="132"/>
      <c r="S571" s="132"/>
      <c r="T571" s="132"/>
      <c r="U571" s="110">
        <v>89900</v>
      </c>
      <c r="V571" s="180">
        <v>89900</v>
      </c>
      <c r="W571" s="180">
        <v>89900</v>
      </c>
      <c r="X571" s="178">
        <f t="shared" si="198"/>
        <v>100</v>
      </c>
      <c r="Y571" s="38">
        <v>39800</v>
      </c>
      <c r="Z571" s="196" t="s">
        <v>721</v>
      </c>
      <c r="AA571" s="58"/>
    </row>
    <row r="572" spans="1:31" s="32" customFormat="1" ht="37.5" customHeight="1" x14ac:dyDescent="0.25">
      <c r="A572" s="41" t="s">
        <v>164</v>
      </c>
      <c r="B572" s="41" t="s">
        <v>150</v>
      </c>
      <c r="C572" s="60" t="s">
        <v>595</v>
      </c>
      <c r="D572" s="41" t="s">
        <v>144</v>
      </c>
      <c r="E572" s="132" t="s">
        <v>596</v>
      </c>
      <c r="F572" s="132"/>
      <c r="G572" s="132"/>
      <c r="H572" s="132"/>
      <c r="I572" s="132"/>
      <c r="J572" s="132"/>
      <c r="K572" s="132"/>
      <c r="L572" s="132"/>
      <c r="M572" s="132"/>
      <c r="N572" s="132"/>
      <c r="O572" s="132"/>
      <c r="P572" s="132"/>
      <c r="Q572" s="132"/>
      <c r="R572" s="132"/>
      <c r="S572" s="132"/>
      <c r="T572" s="132"/>
      <c r="U572" s="109">
        <f>U573</f>
        <v>2771424</v>
      </c>
      <c r="V572" s="184">
        <f t="shared" ref="V572:W572" si="221">V573</f>
        <v>2771424</v>
      </c>
      <c r="W572" s="184">
        <f t="shared" si="221"/>
        <v>2771424</v>
      </c>
      <c r="X572" s="178">
        <f t="shared" si="198"/>
        <v>100</v>
      </c>
      <c r="Y572" s="45">
        <f>Y573</f>
        <v>4963461</v>
      </c>
      <c r="Z572" s="196">
        <f t="shared" si="199"/>
        <v>55.836522136468894</v>
      </c>
      <c r="AA572" s="58"/>
    </row>
    <row r="573" spans="1:31" s="32" customFormat="1" ht="15.75" customHeight="1" x14ac:dyDescent="0.25">
      <c r="A573" s="41" t="s">
        <v>164</v>
      </c>
      <c r="B573" s="41" t="s">
        <v>150</v>
      </c>
      <c r="C573" s="60" t="s">
        <v>595</v>
      </c>
      <c r="D573" s="41" t="s">
        <v>504</v>
      </c>
      <c r="E573" s="132" t="s">
        <v>467</v>
      </c>
      <c r="F573" s="132"/>
      <c r="G573" s="132"/>
      <c r="H573" s="132"/>
      <c r="I573" s="132"/>
      <c r="J573" s="132"/>
      <c r="K573" s="132"/>
      <c r="L573" s="132"/>
      <c r="M573" s="132"/>
      <c r="N573" s="132"/>
      <c r="O573" s="132"/>
      <c r="P573" s="132"/>
      <c r="Q573" s="132"/>
      <c r="R573" s="132"/>
      <c r="S573" s="132"/>
      <c r="T573" s="132"/>
      <c r="U573" s="110">
        <v>2771424</v>
      </c>
      <c r="V573" s="180">
        <v>2771424</v>
      </c>
      <c r="W573" s="180">
        <v>2771424</v>
      </c>
      <c r="X573" s="178">
        <f t="shared" si="198"/>
        <v>100</v>
      </c>
      <c r="Y573" s="38">
        <v>4963461</v>
      </c>
      <c r="Z573" s="196">
        <f t="shared" si="199"/>
        <v>55.836522136468894</v>
      </c>
      <c r="AA573" s="58"/>
    </row>
    <row r="574" spans="1:31" s="30" customFormat="1" ht="41.25" hidden="1" customHeight="1" x14ac:dyDescent="0.25">
      <c r="A574" s="41" t="s">
        <v>164</v>
      </c>
      <c r="B574" s="41" t="s">
        <v>150</v>
      </c>
      <c r="C574" s="60" t="s">
        <v>537</v>
      </c>
      <c r="D574" s="41" t="s">
        <v>504</v>
      </c>
      <c r="E574" s="132" t="s">
        <v>536</v>
      </c>
      <c r="F574" s="132"/>
      <c r="G574" s="132"/>
      <c r="H574" s="132"/>
      <c r="I574" s="132"/>
      <c r="J574" s="132"/>
      <c r="K574" s="132"/>
      <c r="L574" s="132"/>
      <c r="M574" s="132"/>
      <c r="N574" s="132"/>
      <c r="O574" s="132"/>
      <c r="P574" s="132"/>
      <c r="Q574" s="132"/>
      <c r="R574" s="132"/>
      <c r="S574" s="132"/>
      <c r="T574" s="132"/>
      <c r="U574" s="109">
        <f>U575</f>
        <v>0</v>
      </c>
      <c r="V574" s="179">
        <f t="shared" si="220"/>
        <v>0</v>
      </c>
      <c r="W574" s="179">
        <f t="shared" si="220"/>
        <v>0</v>
      </c>
      <c r="X574" s="178" t="e">
        <f t="shared" si="198"/>
        <v>#DIV/0!</v>
      </c>
      <c r="Y574" s="45">
        <f>Y575</f>
        <v>0</v>
      </c>
      <c r="Z574" s="196" t="e">
        <f t="shared" si="199"/>
        <v>#DIV/0!</v>
      </c>
      <c r="AA574" s="47"/>
    </row>
    <row r="575" spans="1:31" s="32" customFormat="1" ht="15.75" hidden="1" customHeight="1" x14ac:dyDescent="0.25">
      <c r="A575" s="59" t="s">
        <v>164</v>
      </c>
      <c r="B575" s="59" t="s">
        <v>150</v>
      </c>
      <c r="C575" s="63" t="s">
        <v>537</v>
      </c>
      <c r="D575" s="59" t="s">
        <v>504</v>
      </c>
      <c r="E575" s="131" t="s">
        <v>467</v>
      </c>
      <c r="F575" s="131"/>
      <c r="G575" s="131"/>
      <c r="H575" s="131"/>
      <c r="I575" s="131"/>
      <c r="J575" s="131"/>
      <c r="K575" s="131"/>
      <c r="L575" s="131"/>
      <c r="M575" s="131"/>
      <c r="N575" s="131"/>
      <c r="O575" s="131"/>
      <c r="P575" s="131"/>
      <c r="Q575" s="131"/>
      <c r="R575" s="131"/>
      <c r="S575" s="131"/>
      <c r="T575" s="131"/>
      <c r="U575" s="110"/>
      <c r="V575" s="75"/>
      <c r="W575" s="75"/>
      <c r="X575" s="178" t="e">
        <f t="shared" si="198"/>
        <v>#DIV/0!</v>
      </c>
      <c r="Y575" s="38"/>
      <c r="Z575" s="196" t="e">
        <f t="shared" si="199"/>
        <v>#DIV/0!</v>
      </c>
      <c r="AA575" s="58"/>
    </row>
    <row r="576" spans="1:31" s="30" customFormat="1" ht="15.75" x14ac:dyDescent="0.25">
      <c r="A576" s="70"/>
      <c r="B576" s="70"/>
      <c r="C576" s="60"/>
      <c r="D576" s="70"/>
      <c r="E576" s="169" t="s">
        <v>318</v>
      </c>
      <c r="F576" s="169"/>
      <c r="G576" s="169"/>
      <c r="H576" s="169"/>
      <c r="I576" s="169"/>
      <c r="J576" s="169"/>
      <c r="K576" s="169"/>
      <c r="L576" s="169"/>
      <c r="M576" s="169"/>
      <c r="N576" s="169"/>
      <c r="O576" s="169"/>
      <c r="P576" s="169"/>
      <c r="Q576" s="169"/>
      <c r="R576" s="169"/>
      <c r="S576" s="169"/>
      <c r="T576" s="169"/>
      <c r="U576" s="110">
        <f>U6+U72+U108+U189+U412+U450+U466+U500+U545+U566</f>
        <v>316448976.06</v>
      </c>
      <c r="V576" s="75">
        <f>V6+V72+V108+V189+V412+V450+V466+V500+V545+V566</f>
        <v>353487605.63</v>
      </c>
      <c r="W576" s="75">
        <f>W6+W72+W108+W189+W412+W450+W466+W500+W545+W566</f>
        <v>256244581.40000001</v>
      </c>
      <c r="X576" s="178">
        <f t="shared" si="198"/>
        <v>72.490400602111777</v>
      </c>
      <c r="Y576" s="38">
        <f>Y6+Y72+Y108+Y189+Y412+Y450+Y500+Y545+Y566+Y466</f>
        <v>305907827.91999996</v>
      </c>
      <c r="Z576" s="196">
        <f t="shared" si="199"/>
        <v>83.765290722476138</v>
      </c>
      <c r="AA576" s="47"/>
    </row>
    <row r="577" spans="1:27" s="30" customFormat="1" ht="15.75" customHeight="1" x14ac:dyDescent="0.25">
      <c r="A577" s="70"/>
      <c r="B577" s="70"/>
      <c r="C577" s="60"/>
      <c r="D577" s="70"/>
      <c r="E577" s="171" t="s">
        <v>549</v>
      </c>
      <c r="F577" s="171"/>
      <c r="G577" s="171"/>
      <c r="H577" s="171"/>
      <c r="I577" s="171"/>
      <c r="J577" s="171"/>
      <c r="K577" s="171"/>
      <c r="L577" s="171"/>
      <c r="M577" s="171"/>
      <c r="N577" s="171"/>
      <c r="O577" s="171"/>
      <c r="P577" s="171"/>
      <c r="Q577" s="171"/>
      <c r="R577" s="171"/>
      <c r="S577" s="171"/>
      <c r="T577" s="171"/>
      <c r="U577" s="170">
        <f>'Доходы в сравнении'!N77-'Расходы в сравнении (3)'!U576</f>
        <v>14038629.569999993</v>
      </c>
      <c r="V577" s="189">
        <f>'Доходы в сравнении'!N77-'Расходы в сравнении (3)'!V576</f>
        <v>-23000000</v>
      </c>
      <c r="W577" s="189">
        <f>'Доходы в сравнении'!O77-'Расходы в сравнении (3)'!W576</f>
        <v>24315642.409999996</v>
      </c>
      <c r="X577" s="190"/>
      <c r="Y577" s="172">
        <f>'Доходы в сравнении'!Q77-'Расходы в сравнении (3)'!Y576</f>
        <v>-1073619.9199999571</v>
      </c>
      <c r="Z577" s="197"/>
      <c r="AA577" s="47"/>
    </row>
    <row r="578" spans="1:27" s="30" customFormat="1" ht="9" customHeight="1" x14ac:dyDescent="0.25">
      <c r="A578" s="70"/>
      <c r="B578" s="70"/>
      <c r="C578" s="60"/>
      <c r="D578" s="70"/>
      <c r="E578" s="171"/>
      <c r="F578" s="171"/>
      <c r="G578" s="171"/>
      <c r="H578" s="171"/>
      <c r="I578" s="171"/>
      <c r="J578" s="171"/>
      <c r="K578" s="171"/>
      <c r="L578" s="171"/>
      <c r="M578" s="171"/>
      <c r="N578" s="171"/>
      <c r="O578" s="171"/>
      <c r="P578" s="171"/>
      <c r="Q578" s="171"/>
      <c r="R578" s="171"/>
      <c r="S578" s="171"/>
      <c r="T578" s="171"/>
      <c r="U578" s="170"/>
      <c r="V578" s="189"/>
      <c r="W578" s="189"/>
      <c r="X578" s="191"/>
      <c r="Y578" s="172"/>
      <c r="Z578" s="198"/>
      <c r="AA578" s="47"/>
    </row>
    <row r="579" spans="1:27" s="29" customFormat="1" ht="3" customHeight="1" x14ac:dyDescent="0.25">
      <c r="A579" s="28"/>
      <c r="B579" s="28"/>
      <c r="C579" s="64"/>
      <c r="D579" s="28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20"/>
      <c r="V579" s="192"/>
      <c r="W579" s="192"/>
      <c r="X579" s="193"/>
      <c r="Y579" s="73"/>
      <c r="Z579" s="192"/>
    </row>
    <row r="580" spans="1:27" s="29" customFormat="1" ht="20.25" customHeight="1" x14ac:dyDescent="0.25">
      <c r="A580" s="28"/>
      <c r="B580" s="28"/>
      <c r="C580" s="64"/>
      <c r="D580" s="28"/>
      <c r="E580" s="173" t="s">
        <v>666</v>
      </c>
      <c r="F580" s="173"/>
      <c r="G580" s="173"/>
      <c r="H580" s="173"/>
      <c r="I580" s="173"/>
      <c r="J580" s="173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21" t="s">
        <v>434</v>
      </c>
      <c r="V580" s="194">
        <v>23030772.609999999</v>
      </c>
      <c r="W580" s="194"/>
      <c r="X580" s="193"/>
      <c r="Y580" s="73"/>
      <c r="Z580" s="122"/>
    </row>
    <row r="581" spans="1:27" s="29" customFormat="1" ht="20.25" customHeight="1" x14ac:dyDescent="0.25">
      <c r="A581" s="28"/>
      <c r="B581" s="28"/>
      <c r="C581" s="64"/>
      <c r="D581" s="28"/>
      <c r="E581" s="175" t="s">
        <v>729</v>
      </c>
      <c r="F581" s="175"/>
      <c r="G581" s="175"/>
      <c r="H581" s="175"/>
      <c r="I581" s="175"/>
      <c r="J581" s="175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21"/>
      <c r="V581" s="195">
        <v>47346415.020000003</v>
      </c>
      <c r="W581" s="195"/>
      <c r="X581" s="193"/>
      <c r="Y581" s="73"/>
      <c r="Z581" s="122"/>
    </row>
    <row r="582" spans="1:27" s="29" customFormat="1" ht="21" hidden="1" customHeight="1" x14ac:dyDescent="0.25">
      <c r="A582" s="28"/>
      <c r="B582" s="174" t="s">
        <v>319</v>
      </c>
      <c r="C582" s="174"/>
      <c r="D582" s="174"/>
      <c r="E582" s="174"/>
      <c r="F582" s="174"/>
      <c r="G582" s="174"/>
      <c r="H582" s="174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21"/>
      <c r="V582" s="122"/>
      <c r="W582" s="122" t="s">
        <v>387</v>
      </c>
      <c r="X582" s="193"/>
      <c r="Y582" s="73"/>
      <c r="Z582" s="122"/>
    </row>
    <row r="583" spans="1:27" s="29" customFormat="1" x14ac:dyDescent="0.25">
      <c r="A583" s="28"/>
      <c r="B583" s="28"/>
      <c r="C583" s="64"/>
      <c r="D583" s="28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21"/>
      <c r="V583" s="122"/>
      <c r="W583" s="122"/>
      <c r="X583" s="193"/>
      <c r="Y583" s="73"/>
      <c r="Z583" s="122"/>
    </row>
    <row r="584" spans="1:27" s="29" customFormat="1" x14ac:dyDescent="0.25">
      <c r="A584" s="28"/>
      <c r="B584" s="28"/>
      <c r="C584" s="64"/>
      <c r="D584" s="28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21"/>
      <c r="V584" s="122"/>
      <c r="W584" s="122"/>
      <c r="X584" s="193"/>
      <c r="Y584" s="73"/>
      <c r="Z584" s="122"/>
    </row>
  </sheetData>
  <mergeCells count="592">
    <mergeCell ref="E402:T402"/>
    <mergeCell ref="E357:T357"/>
    <mergeCell ref="E377:T377"/>
    <mergeCell ref="E378:T378"/>
    <mergeCell ref="E241:T241"/>
    <mergeCell ref="E542:T542"/>
    <mergeCell ref="E543:T543"/>
    <mergeCell ref="E544:T544"/>
    <mergeCell ref="E229:T229"/>
    <mergeCell ref="E230:T230"/>
    <mergeCell ref="E232:T232"/>
    <mergeCell ref="E233:T233"/>
    <mergeCell ref="E234:T234"/>
    <mergeCell ref="E236:T236"/>
    <mergeCell ref="E237:T237"/>
    <mergeCell ref="E238:T238"/>
    <mergeCell ref="E240:T240"/>
    <mergeCell ref="E250:T250"/>
    <mergeCell ref="E251:T251"/>
    <mergeCell ref="E408:T408"/>
    <mergeCell ref="E409:T409"/>
    <mergeCell ref="E410:T410"/>
    <mergeCell ref="E411:T411"/>
    <mergeCell ref="E385:T385"/>
    <mergeCell ref="E437:T437"/>
    <mergeCell ref="E461:T461"/>
    <mergeCell ref="E451:T451"/>
    <mergeCell ref="E452:T452"/>
    <mergeCell ref="E453:T453"/>
    <mergeCell ref="E454:T454"/>
    <mergeCell ref="E455:T455"/>
    <mergeCell ref="E456:T456"/>
    <mergeCell ref="E445:T445"/>
    <mergeCell ref="E446:T446"/>
    <mergeCell ref="E447:T447"/>
    <mergeCell ref="E448:T448"/>
    <mergeCell ref="E449:T449"/>
    <mergeCell ref="E450:T450"/>
    <mergeCell ref="E530:T530"/>
    <mergeCell ref="E531:T531"/>
    <mergeCell ref="E532:T532"/>
    <mergeCell ref="E533:T533"/>
    <mergeCell ref="E534:T534"/>
    <mergeCell ref="E535:T535"/>
    <mergeCell ref="E536:T536"/>
    <mergeCell ref="E545:T545"/>
    <mergeCell ref="E546:T546"/>
    <mergeCell ref="E547:T547"/>
    <mergeCell ref="E548:T548"/>
    <mergeCell ref="E549:T549"/>
    <mergeCell ref="E550:T550"/>
    <mergeCell ref="E555:T555"/>
    <mergeCell ref="E537:T537"/>
    <mergeCell ref="E538:T538"/>
    <mergeCell ref="E539:T539"/>
    <mergeCell ref="E540:T540"/>
    <mergeCell ref="E541:T541"/>
    <mergeCell ref="B582:H582"/>
    <mergeCell ref="E581:J581"/>
    <mergeCell ref="E553:T553"/>
    <mergeCell ref="E554:T554"/>
    <mergeCell ref="E562:T562"/>
    <mergeCell ref="E551:T551"/>
    <mergeCell ref="E552:T552"/>
    <mergeCell ref="E557:T557"/>
    <mergeCell ref="E558:T558"/>
    <mergeCell ref="E559:T559"/>
    <mergeCell ref="E560:T560"/>
    <mergeCell ref="E561:T561"/>
    <mergeCell ref="E556:T556"/>
    <mergeCell ref="Y577:Y578"/>
    <mergeCell ref="E563:T563"/>
    <mergeCell ref="E564:T564"/>
    <mergeCell ref="E565:T565"/>
    <mergeCell ref="E566:T566"/>
    <mergeCell ref="E567:T567"/>
    <mergeCell ref="Z577:Z578"/>
    <mergeCell ref="E580:J580"/>
    <mergeCell ref="V580:W580"/>
    <mergeCell ref="V581:W581"/>
    <mergeCell ref="E576:T576"/>
    <mergeCell ref="U577:U578"/>
    <mergeCell ref="V577:V578"/>
    <mergeCell ref="W577:W578"/>
    <mergeCell ref="X577:X578"/>
    <mergeCell ref="E577:T578"/>
    <mergeCell ref="E568:T568"/>
    <mergeCell ref="E569:T569"/>
    <mergeCell ref="E570:T570"/>
    <mergeCell ref="E571:T571"/>
    <mergeCell ref="E574:T574"/>
    <mergeCell ref="E575:T575"/>
    <mergeCell ref="E572:T572"/>
    <mergeCell ref="E573:T573"/>
    <mergeCell ref="E524:T524"/>
    <mergeCell ref="E525:T525"/>
    <mergeCell ref="E526:T526"/>
    <mergeCell ref="E529:T529"/>
    <mergeCell ref="E516:T516"/>
    <mergeCell ref="E517:T517"/>
    <mergeCell ref="E518:T518"/>
    <mergeCell ref="E519:T519"/>
    <mergeCell ref="E520:T520"/>
    <mergeCell ref="E521:T521"/>
    <mergeCell ref="E527:T527"/>
    <mergeCell ref="E528:T528"/>
    <mergeCell ref="E522:T522"/>
    <mergeCell ref="E523:T523"/>
    <mergeCell ref="E510:T510"/>
    <mergeCell ref="E511:T511"/>
    <mergeCell ref="E512:T512"/>
    <mergeCell ref="E513:T513"/>
    <mergeCell ref="E514:T514"/>
    <mergeCell ref="E515:T515"/>
    <mergeCell ref="E504:T504"/>
    <mergeCell ref="E505:T505"/>
    <mergeCell ref="E506:T506"/>
    <mergeCell ref="E507:T507"/>
    <mergeCell ref="E508:T508"/>
    <mergeCell ref="E509:T509"/>
    <mergeCell ref="E464:T464"/>
    <mergeCell ref="E465:T465"/>
    <mergeCell ref="E500:T500"/>
    <mergeCell ref="E501:T501"/>
    <mergeCell ref="E502:T502"/>
    <mergeCell ref="E503:T503"/>
    <mergeCell ref="E457:T457"/>
    <mergeCell ref="E458:T458"/>
    <mergeCell ref="E459:T459"/>
    <mergeCell ref="E460:T460"/>
    <mergeCell ref="E462:T462"/>
    <mergeCell ref="E463:T463"/>
    <mergeCell ref="E466:T466"/>
    <mergeCell ref="E467:T467"/>
    <mergeCell ref="E468:T468"/>
    <mergeCell ref="E495:T495"/>
    <mergeCell ref="E497:T497"/>
    <mergeCell ref="E498:T498"/>
    <mergeCell ref="E499:T499"/>
    <mergeCell ref="E469:T469"/>
    <mergeCell ref="E470:T470"/>
    <mergeCell ref="E473:T473"/>
    <mergeCell ref="E474:T474"/>
    <mergeCell ref="E475:T475"/>
    <mergeCell ref="E442:T442"/>
    <mergeCell ref="E443:T443"/>
    <mergeCell ref="E444:T444"/>
    <mergeCell ref="E432:T432"/>
    <mergeCell ref="E433:T433"/>
    <mergeCell ref="E434:T434"/>
    <mergeCell ref="E435:T435"/>
    <mergeCell ref="E436:T436"/>
    <mergeCell ref="E438:T438"/>
    <mergeCell ref="E439:T439"/>
    <mergeCell ref="E440:T440"/>
    <mergeCell ref="E441:T441"/>
    <mergeCell ref="E426:T426"/>
    <mergeCell ref="E427:T427"/>
    <mergeCell ref="E428:T428"/>
    <mergeCell ref="E429:T429"/>
    <mergeCell ref="E430:T430"/>
    <mergeCell ref="E431:T431"/>
    <mergeCell ref="E420:T420"/>
    <mergeCell ref="E421:T421"/>
    <mergeCell ref="E422:T422"/>
    <mergeCell ref="E423:T423"/>
    <mergeCell ref="E424:T424"/>
    <mergeCell ref="E425:T425"/>
    <mergeCell ref="E414:T414"/>
    <mergeCell ref="E415:T415"/>
    <mergeCell ref="E416:T416"/>
    <mergeCell ref="E417:T417"/>
    <mergeCell ref="E418:T418"/>
    <mergeCell ref="E419:T419"/>
    <mergeCell ref="E388:T388"/>
    <mergeCell ref="E389:T389"/>
    <mergeCell ref="E390:T390"/>
    <mergeCell ref="E391:T391"/>
    <mergeCell ref="E412:T412"/>
    <mergeCell ref="E413:T413"/>
    <mergeCell ref="E393:T393"/>
    <mergeCell ref="E394:T394"/>
    <mergeCell ref="E395:T395"/>
    <mergeCell ref="E396:T396"/>
    <mergeCell ref="E397:T397"/>
    <mergeCell ref="E398:T398"/>
    <mergeCell ref="E392:T392"/>
    <mergeCell ref="E399:T399"/>
    <mergeCell ref="E400:T400"/>
    <mergeCell ref="E405:T405"/>
    <mergeCell ref="E406:T406"/>
    <mergeCell ref="E407:T407"/>
    <mergeCell ref="E380:T380"/>
    <mergeCell ref="E381:T381"/>
    <mergeCell ref="E382:T382"/>
    <mergeCell ref="E383:T383"/>
    <mergeCell ref="E384:T384"/>
    <mergeCell ref="E386:T386"/>
    <mergeCell ref="E354:T354"/>
    <mergeCell ref="E373:T373"/>
    <mergeCell ref="E374:T374"/>
    <mergeCell ref="E375:T375"/>
    <mergeCell ref="E376:T376"/>
    <mergeCell ref="E379:T379"/>
    <mergeCell ref="E360:T360"/>
    <mergeCell ref="E361:T361"/>
    <mergeCell ref="E362:T362"/>
    <mergeCell ref="E363:T363"/>
    <mergeCell ref="E364:T364"/>
    <mergeCell ref="E367:T367"/>
    <mergeCell ref="E355:T355"/>
    <mergeCell ref="E356:T356"/>
    <mergeCell ref="E358:T358"/>
    <mergeCell ref="E359:T359"/>
    <mergeCell ref="E365:T365"/>
    <mergeCell ref="E366:T366"/>
    <mergeCell ref="E348:T348"/>
    <mergeCell ref="E349:T349"/>
    <mergeCell ref="E350:T350"/>
    <mergeCell ref="E351:T351"/>
    <mergeCell ref="E352:T352"/>
    <mergeCell ref="E353:T353"/>
    <mergeCell ref="E342:T342"/>
    <mergeCell ref="E343:T343"/>
    <mergeCell ref="E344:T344"/>
    <mergeCell ref="E345:T345"/>
    <mergeCell ref="E346:T346"/>
    <mergeCell ref="E347:T347"/>
    <mergeCell ref="E334:T334"/>
    <mergeCell ref="E335:T335"/>
    <mergeCell ref="E336:T336"/>
    <mergeCell ref="E339:T339"/>
    <mergeCell ref="E340:T340"/>
    <mergeCell ref="E341:T341"/>
    <mergeCell ref="E327:T327"/>
    <mergeCell ref="E328:T328"/>
    <mergeCell ref="E329:T329"/>
    <mergeCell ref="E330:T330"/>
    <mergeCell ref="E331:T331"/>
    <mergeCell ref="E332:T332"/>
    <mergeCell ref="E337:T337"/>
    <mergeCell ref="E338:T338"/>
    <mergeCell ref="E333:T333"/>
    <mergeCell ref="E309:T309"/>
    <mergeCell ref="E303:T303"/>
    <mergeCell ref="E318:T318"/>
    <mergeCell ref="E321:T321"/>
    <mergeCell ref="E322:T322"/>
    <mergeCell ref="E323:T323"/>
    <mergeCell ref="E324:T324"/>
    <mergeCell ref="E325:T325"/>
    <mergeCell ref="E312:T312"/>
    <mergeCell ref="E313:T313"/>
    <mergeCell ref="E314:T314"/>
    <mergeCell ref="E315:T315"/>
    <mergeCell ref="E316:T316"/>
    <mergeCell ref="E317:T317"/>
    <mergeCell ref="E295:T295"/>
    <mergeCell ref="E297:T297"/>
    <mergeCell ref="E299:T299"/>
    <mergeCell ref="E300:T300"/>
    <mergeCell ref="E301:T301"/>
    <mergeCell ref="E302:T302"/>
    <mergeCell ref="E298:T298"/>
    <mergeCell ref="E296:T296"/>
    <mergeCell ref="E308:T308"/>
    <mergeCell ref="E220:T220"/>
    <mergeCell ref="E223:T223"/>
    <mergeCell ref="E224:T224"/>
    <mergeCell ref="E225:T225"/>
    <mergeCell ref="E226:T226"/>
    <mergeCell ref="E214:T214"/>
    <mergeCell ref="E215:T215"/>
    <mergeCell ref="E216:T216"/>
    <mergeCell ref="E218:T218"/>
    <mergeCell ref="E219:T219"/>
    <mergeCell ref="E217:T217"/>
    <mergeCell ref="E222:T222"/>
    <mergeCell ref="E221:T221"/>
    <mergeCell ref="E208:T208"/>
    <mergeCell ref="E209:T209"/>
    <mergeCell ref="E210:T210"/>
    <mergeCell ref="E211:T211"/>
    <mergeCell ref="E212:T212"/>
    <mergeCell ref="E213:T213"/>
    <mergeCell ref="E202:T202"/>
    <mergeCell ref="E203:T203"/>
    <mergeCell ref="E204:T204"/>
    <mergeCell ref="E205:T205"/>
    <mergeCell ref="E206:T206"/>
    <mergeCell ref="E207:T207"/>
    <mergeCell ref="E196:T196"/>
    <mergeCell ref="E197:T197"/>
    <mergeCell ref="E198:T198"/>
    <mergeCell ref="E199:T199"/>
    <mergeCell ref="E200:T200"/>
    <mergeCell ref="E201:T201"/>
    <mergeCell ref="E190:T190"/>
    <mergeCell ref="E191:T191"/>
    <mergeCell ref="E192:T192"/>
    <mergeCell ref="E193:T193"/>
    <mergeCell ref="E194:T194"/>
    <mergeCell ref="E195:T195"/>
    <mergeCell ref="E181:T181"/>
    <mergeCell ref="E182:T182"/>
    <mergeCell ref="E183:T183"/>
    <mergeCell ref="E185:T185"/>
    <mergeCell ref="E186:T186"/>
    <mergeCell ref="E189:T189"/>
    <mergeCell ref="E175:T175"/>
    <mergeCell ref="E176:T176"/>
    <mergeCell ref="E177:T177"/>
    <mergeCell ref="E178:T178"/>
    <mergeCell ref="E179:T179"/>
    <mergeCell ref="E180:T180"/>
    <mergeCell ref="E184:T184"/>
    <mergeCell ref="E187:T187"/>
    <mergeCell ref="E188:T188"/>
    <mergeCell ref="E169:T169"/>
    <mergeCell ref="E170:T170"/>
    <mergeCell ref="E171:T171"/>
    <mergeCell ref="E172:T172"/>
    <mergeCell ref="E173:T173"/>
    <mergeCell ref="E174:T174"/>
    <mergeCell ref="E163:T163"/>
    <mergeCell ref="E164:T164"/>
    <mergeCell ref="E165:T165"/>
    <mergeCell ref="E166:T166"/>
    <mergeCell ref="E167:T167"/>
    <mergeCell ref="E168:T168"/>
    <mergeCell ref="E157:T157"/>
    <mergeCell ref="E158:T158"/>
    <mergeCell ref="E159:T159"/>
    <mergeCell ref="E160:T160"/>
    <mergeCell ref="E161:T161"/>
    <mergeCell ref="E162:T162"/>
    <mergeCell ref="E151:T151"/>
    <mergeCell ref="E152:T152"/>
    <mergeCell ref="E153:T153"/>
    <mergeCell ref="E154:T154"/>
    <mergeCell ref="E155:T155"/>
    <mergeCell ref="E156:T156"/>
    <mergeCell ref="E144:T144"/>
    <mergeCell ref="E146:T146"/>
    <mergeCell ref="E148:T148"/>
    <mergeCell ref="E149:T149"/>
    <mergeCell ref="E150:T150"/>
    <mergeCell ref="E138:T138"/>
    <mergeCell ref="E139:T139"/>
    <mergeCell ref="E140:T140"/>
    <mergeCell ref="E141:T141"/>
    <mergeCell ref="E142:T142"/>
    <mergeCell ref="E143:T143"/>
    <mergeCell ref="E145:T145"/>
    <mergeCell ref="E147:T147"/>
    <mergeCell ref="E130:T130"/>
    <mergeCell ref="E131:T131"/>
    <mergeCell ref="E132:T132"/>
    <mergeCell ref="E135:T135"/>
    <mergeCell ref="E136:T136"/>
    <mergeCell ref="E137:T137"/>
    <mergeCell ref="E122:T122"/>
    <mergeCell ref="E123:T123"/>
    <mergeCell ref="E124:T124"/>
    <mergeCell ref="E126:T126"/>
    <mergeCell ref="E127:T127"/>
    <mergeCell ref="E129:T129"/>
    <mergeCell ref="E133:T133"/>
    <mergeCell ref="E134:T134"/>
    <mergeCell ref="E125:T125"/>
    <mergeCell ref="E128:T128"/>
    <mergeCell ref="E116:T116"/>
    <mergeCell ref="E117:T117"/>
    <mergeCell ref="E118:T118"/>
    <mergeCell ref="E119:T119"/>
    <mergeCell ref="E120:T120"/>
    <mergeCell ref="E121:T121"/>
    <mergeCell ref="E110:T110"/>
    <mergeCell ref="E111:T111"/>
    <mergeCell ref="E112:T112"/>
    <mergeCell ref="E113:T113"/>
    <mergeCell ref="E114:T114"/>
    <mergeCell ref="E115:T115"/>
    <mergeCell ref="E104:T104"/>
    <mergeCell ref="E105:T105"/>
    <mergeCell ref="E106:T106"/>
    <mergeCell ref="E107:T107"/>
    <mergeCell ref="E108:T108"/>
    <mergeCell ref="E109:T109"/>
    <mergeCell ref="E98:T98"/>
    <mergeCell ref="E99:T99"/>
    <mergeCell ref="E100:T100"/>
    <mergeCell ref="E101:T101"/>
    <mergeCell ref="E102:T102"/>
    <mergeCell ref="E103:T103"/>
    <mergeCell ref="E92:T92"/>
    <mergeCell ref="E93:T93"/>
    <mergeCell ref="E94:T94"/>
    <mergeCell ref="E95:T95"/>
    <mergeCell ref="E96:T96"/>
    <mergeCell ref="E97:T97"/>
    <mergeCell ref="E86:T86"/>
    <mergeCell ref="E87:T87"/>
    <mergeCell ref="E88:T88"/>
    <mergeCell ref="E89:T89"/>
    <mergeCell ref="E90:T90"/>
    <mergeCell ref="E91:T91"/>
    <mergeCell ref="E78:T78"/>
    <mergeCell ref="E79:T79"/>
    <mergeCell ref="E80:T80"/>
    <mergeCell ref="E83:T83"/>
    <mergeCell ref="E84:T84"/>
    <mergeCell ref="E85:T85"/>
    <mergeCell ref="E72:T72"/>
    <mergeCell ref="E73:T73"/>
    <mergeCell ref="E74:T74"/>
    <mergeCell ref="E75:T75"/>
    <mergeCell ref="E76:T76"/>
    <mergeCell ref="E77:T77"/>
    <mergeCell ref="E81:T81"/>
    <mergeCell ref="E82:T82"/>
    <mergeCell ref="E66:T66"/>
    <mergeCell ref="E67:T67"/>
    <mergeCell ref="E68:T68"/>
    <mergeCell ref="E69:T69"/>
    <mergeCell ref="E70:T70"/>
    <mergeCell ref="E71:T71"/>
    <mergeCell ref="E59:T59"/>
    <mergeCell ref="E60:T60"/>
    <mergeCell ref="E61:T61"/>
    <mergeCell ref="E63:T63"/>
    <mergeCell ref="E64:T64"/>
    <mergeCell ref="E65:T65"/>
    <mergeCell ref="E62:T62"/>
    <mergeCell ref="E55:T55"/>
    <mergeCell ref="E56:T56"/>
    <mergeCell ref="E57:T57"/>
    <mergeCell ref="E58:T58"/>
    <mergeCell ref="E47:T47"/>
    <mergeCell ref="E48:T48"/>
    <mergeCell ref="E49:T49"/>
    <mergeCell ref="E50:T50"/>
    <mergeCell ref="E51:T51"/>
    <mergeCell ref="E52:T52"/>
    <mergeCell ref="E46:T46"/>
    <mergeCell ref="E35:T35"/>
    <mergeCell ref="E36:T36"/>
    <mergeCell ref="E37:T37"/>
    <mergeCell ref="E38:T38"/>
    <mergeCell ref="E39:T39"/>
    <mergeCell ref="E40:T40"/>
    <mergeCell ref="E53:T53"/>
    <mergeCell ref="E54:T54"/>
    <mergeCell ref="E15:T15"/>
    <mergeCell ref="E16:T16"/>
    <mergeCell ref="E17:T17"/>
    <mergeCell ref="E41:T41"/>
    <mergeCell ref="E42:T42"/>
    <mergeCell ref="E43:T43"/>
    <mergeCell ref="E44:T44"/>
    <mergeCell ref="E45:T45"/>
    <mergeCell ref="E18:T18"/>
    <mergeCell ref="E19:T19"/>
    <mergeCell ref="E20:T20"/>
    <mergeCell ref="E22:T22"/>
    <mergeCell ref="E24:T24"/>
    <mergeCell ref="E21:T21"/>
    <mergeCell ref="E29:T29"/>
    <mergeCell ref="E30:T30"/>
    <mergeCell ref="E31:T31"/>
    <mergeCell ref="E32:T32"/>
    <mergeCell ref="E33:T33"/>
    <mergeCell ref="E23:T23"/>
    <mergeCell ref="E25:T25"/>
    <mergeCell ref="E26:T26"/>
    <mergeCell ref="E27:T27"/>
    <mergeCell ref="E28:T28"/>
    <mergeCell ref="E14:T14"/>
    <mergeCell ref="E12:T12"/>
    <mergeCell ref="E13:T13"/>
    <mergeCell ref="E6:T6"/>
    <mergeCell ref="E7:T7"/>
    <mergeCell ref="E8:T8"/>
    <mergeCell ref="E9:T9"/>
    <mergeCell ref="E10:T10"/>
    <mergeCell ref="E11:T11"/>
    <mergeCell ref="E1:Z1"/>
    <mergeCell ref="A2:D5"/>
    <mergeCell ref="E2:T5"/>
    <mergeCell ref="U2:U5"/>
    <mergeCell ref="V2:V5"/>
    <mergeCell ref="W2:W5"/>
    <mergeCell ref="X2:X5"/>
    <mergeCell ref="Y2:Y5"/>
    <mergeCell ref="Z2:Z5"/>
    <mergeCell ref="E271:T271"/>
    <mergeCell ref="E272:T272"/>
    <mergeCell ref="E273:T273"/>
    <mergeCell ref="E274:T274"/>
    <mergeCell ref="E275:T275"/>
    <mergeCell ref="E276:T276"/>
    <mergeCell ref="E260:T260"/>
    <mergeCell ref="E266:T266"/>
    <mergeCell ref="E267:T267"/>
    <mergeCell ref="E268:T268"/>
    <mergeCell ref="E269:T269"/>
    <mergeCell ref="E270:T270"/>
    <mergeCell ref="E262:T262"/>
    <mergeCell ref="E263:T263"/>
    <mergeCell ref="E227:T227"/>
    <mergeCell ref="E242:T242"/>
    <mergeCell ref="E243:T243"/>
    <mergeCell ref="E244:T244"/>
    <mergeCell ref="E245:T245"/>
    <mergeCell ref="E246:T246"/>
    <mergeCell ref="E248:T248"/>
    <mergeCell ref="E247:T247"/>
    <mergeCell ref="E264:T264"/>
    <mergeCell ref="E261:T261"/>
    <mergeCell ref="E231:T231"/>
    <mergeCell ref="E235:T235"/>
    <mergeCell ref="E239:T239"/>
    <mergeCell ref="E228:T228"/>
    <mergeCell ref="E249:T249"/>
    <mergeCell ref="E253:T253"/>
    <mergeCell ref="E254:T254"/>
    <mergeCell ref="E255:T255"/>
    <mergeCell ref="E256:T256"/>
    <mergeCell ref="E257:T257"/>
    <mergeCell ref="E291:T291"/>
    <mergeCell ref="E292:T292"/>
    <mergeCell ref="E293:T293"/>
    <mergeCell ref="E294:T294"/>
    <mergeCell ref="E277:T277"/>
    <mergeCell ref="E278:T278"/>
    <mergeCell ref="E387:T387"/>
    <mergeCell ref="E281:T281"/>
    <mergeCell ref="E282:T282"/>
    <mergeCell ref="E283:T283"/>
    <mergeCell ref="E286:T286"/>
    <mergeCell ref="E287:T287"/>
    <mergeCell ref="E326:T326"/>
    <mergeCell ref="E279:T279"/>
    <mergeCell ref="E289:T289"/>
    <mergeCell ref="E290:T290"/>
    <mergeCell ref="E288:T288"/>
    <mergeCell ref="E280:T280"/>
    <mergeCell ref="E304:T304"/>
    <mergeCell ref="E305:T305"/>
    <mergeCell ref="E306:T306"/>
    <mergeCell ref="E307:T307"/>
    <mergeCell ref="E310:T310"/>
    <mergeCell ref="E311:T311"/>
    <mergeCell ref="E496:T496"/>
    <mergeCell ref="E480:T480"/>
    <mergeCell ref="E481:T481"/>
    <mergeCell ref="E482:T482"/>
    <mergeCell ref="E483:T483"/>
    <mergeCell ref="E484:T484"/>
    <mergeCell ref="E485:T485"/>
    <mergeCell ref="E486:T486"/>
    <mergeCell ref="E487:T487"/>
    <mergeCell ref="E488:T488"/>
    <mergeCell ref="E489:T489"/>
    <mergeCell ref="E490:T490"/>
    <mergeCell ref="E491:T491"/>
    <mergeCell ref="E492:T492"/>
    <mergeCell ref="E493:T493"/>
    <mergeCell ref="E401:T401"/>
    <mergeCell ref="E403:T403"/>
    <mergeCell ref="E404:T404"/>
    <mergeCell ref="E471:T471"/>
    <mergeCell ref="E472:T472"/>
    <mergeCell ref="E258:T258"/>
    <mergeCell ref="E259:T259"/>
    <mergeCell ref="E34:T34"/>
    <mergeCell ref="E494:T494"/>
    <mergeCell ref="E476:T476"/>
    <mergeCell ref="E477:T477"/>
    <mergeCell ref="E478:T478"/>
    <mergeCell ref="E479:T479"/>
    <mergeCell ref="E252:T252"/>
    <mergeCell ref="E319:T319"/>
    <mergeCell ref="E320:T320"/>
    <mergeCell ref="E368:T368"/>
    <mergeCell ref="E369:T369"/>
    <mergeCell ref="E370:T370"/>
    <mergeCell ref="E371:T371"/>
    <mergeCell ref="E372:T372"/>
    <mergeCell ref="E265:T265"/>
    <mergeCell ref="E284:T284"/>
    <mergeCell ref="E285:T285"/>
  </mergeCells>
  <pageMargins left="0" right="0" top="0.39370078740157483" bottom="0" header="0" footer="0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Доходы в сравнении</vt:lpstr>
      <vt:lpstr>Расходы в сравнении (3)</vt:lpstr>
      <vt:lpstr>'Доходы в сравнении'!Область_печати</vt:lpstr>
      <vt:lpstr>'Расходы в сравнении (3)'!Область_печати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</dc:creator>
  <cp:lastModifiedBy>Pc58</cp:lastModifiedBy>
  <cp:lastPrinted>2023-01-24T09:48:06Z</cp:lastPrinted>
  <dcterms:created xsi:type="dcterms:W3CDTF">2016-03-04T07:16:40Z</dcterms:created>
  <dcterms:modified xsi:type="dcterms:W3CDTF">2023-01-24T11:26:59Z</dcterms:modified>
</cp:coreProperties>
</file>