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/>
  </bookViews>
  <sheets>
    <sheet name="Доходы в сравнении" sheetId="4" r:id="rId1"/>
    <sheet name="Расходы в сравнении (3)" sheetId="6" r:id="rId2"/>
  </sheets>
  <definedNames>
    <definedName name="_xlnm.Print_Area" localSheetId="1">'Расходы в сравнении (3)'!$A$1:$Z$571</definedName>
  </definedNames>
  <calcPr calcId="162913"/>
</workbook>
</file>

<file path=xl/calcChain.xml><?xml version="1.0" encoding="utf-8"?>
<calcChain xmlns="http://schemas.openxmlformats.org/spreadsheetml/2006/main">
  <c r="S53" i="4" l="1"/>
  <c r="S54" i="4"/>
  <c r="S55" i="4"/>
  <c r="S56" i="4"/>
  <c r="S57" i="4"/>
  <c r="S58" i="4"/>
  <c r="S59" i="4"/>
  <c r="S60" i="4"/>
  <c r="S61" i="4"/>
  <c r="Z19" i="6"/>
  <c r="Z20" i="6"/>
  <c r="Z21" i="6"/>
  <c r="Z22" i="6"/>
  <c r="Z24" i="6"/>
  <c r="Z45" i="6"/>
  <c r="Z46" i="6"/>
  <c r="Z47" i="6"/>
  <c r="Z48" i="6"/>
  <c r="Z49" i="6"/>
  <c r="Z50" i="6"/>
  <c r="Z51" i="6"/>
  <c r="Z52" i="6"/>
  <c r="Z57" i="6"/>
  <c r="Z58" i="6"/>
  <c r="Z59" i="6"/>
  <c r="Z60" i="6"/>
  <c r="Z61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93" i="6"/>
  <c r="Z94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35" i="6"/>
  <c r="Z136" i="6"/>
  <c r="Z137" i="6"/>
  <c r="Z138" i="6"/>
  <c r="Z139" i="6"/>
  <c r="Z140" i="6"/>
  <c r="Z141" i="6"/>
  <c r="Z148" i="6"/>
  <c r="Z149" i="6"/>
  <c r="Z150" i="6"/>
  <c r="Z151" i="6"/>
  <c r="Z152" i="6"/>
  <c r="Z153" i="6"/>
  <c r="Z154" i="6"/>
  <c r="Z155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1" i="6"/>
  <c r="Z192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3" i="6"/>
  <c r="Z374" i="6"/>
  <c r="Z376" i="6"/>
  <c r="Z377" i="6"/>
  <c r="Z378" i="6"/>
  <c r="Z380" i="6"/>
  <c r="Z382" i="6"/>
  <c r="Z383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88" i="6"/>
  <c r="Z489" i="6"/>
  <c r="Z490" i="6"/>
  <c r="Z491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25" i="6"/>
  <c r="Z533" i="6"/>
  <c r="Z534" i="6"/>
  <c r="Z535" i="6"/>
  <c r="Z536" i="6"/>
  <c r="Z537" i="6"/>
  <c r="Z538" i="6"/>
  <c r="Z539" i="6"/>
  <c r="Z540" i="6"/>
  <c r="Z541" i="6"/>
  <c r="Z542" i="6"/>
  <c r="Z543" i="6"/>
  <c r="Z544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S37" i="4" l="1"/>
  <c r="Q37" i="4"/>
  <c r="N10" i="4" l="1"/>
  <c r="U12" i="6" l="1"/>
  <c r="Y31" i="6"/>
  <c r="V31" i="6"/>
  <c r="W31" i="6"/>
  <c r="U31" i="6"/>
  <c r="Y26" i="6"/>
  <c r="Y25" i="6"/>
  <c r="X27" i="6"/>
  <c r="X28" i="6"/>
  <c r="V26" i="6"/>
  <c r="V25" i="6" s="1"/>
  <c r="W26" i="6"/>
  <c r="W25" i="6" s="1"/>
  <c r="U26" i="6"/>
  <c r="U25" i="6" s="1"/>
  <c r="X18" i="6"/>
  <c r="X19" i="6"/>
  <c r="X20" i="6"/>
  <c r="X21" i="6"/>
  <c r="X22" i="6"/>
  <c r="X23" i="6"/>
  <c r="X24" i="6"/>
  <c r="X31" i="6"/>
  <c r="X32" i="6"/>
  <c r="X33" i="6"/>
  <c r="X42" i="6"/>
  <c r="X43" i="6"/>
  <c r="X44" i="6"/>
  <c r="X45" i="6"/>
  <c r="X46" i="6"/>
  <c r="X47" i="6"/>
  <c r="X48" i="6"/>
  <c r="X49" i="6"/>
  <c r="X52" i="6"/>
  <c r="X56" i="6"/>
  <c r="X60" i="6"/>
  <c r="X61" i="6"/>
  <c r="X62" i="6"/>
  <c r="X63" i="6"/>
  <c r="X64" i="6"/>
  <c r="X65" i="6"/>
  <c r="X77" i="6"/>
  <c r="X78" i="6"/>
  <c r="X82" i="6"/>
  <c r="X88" i="6"/>
  <c r="X99" i="6"/>
  <c r="X100" i="6"/>
  <c r="X101" i="6"/>
  <c r="X105" i="6"/>
  <c r="X106" i="6"/>
  <c r="X107" i="6"/>
  <c r="X113" i="6"/>
  <c r="X114" i="6"/>
  <c r="X115" i="6"/>
  <c r="X116" i="6"/>
  <c r="X117" i="6"/>
  <c r="X118" i="6"/>
  <c r="X120" i="6"/>
  <c r="X121" i="6"/>
  <c r="X122" i="6"/>
  <c r="X135" i="6"/>
  <c r="X136" i="6"/>
  <c r="X137" i="6"/>
  <c r="X138" i="6"/>
  <c r="X141" i="6"/>
  <c r="X142" i="6"/>
  <c r="X143" i="6"/>
  <c r="X144" i="6"/>
  <c r="X145" i="6"/>
  <c r="X146" i="6"/>
  <c r="X147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96" i="6"/>
  <c r="X197" i="6"/>
  <c r="X198" i="6"/>
  <c r="X199" i="6"/>
  <c r="X200" i="6"/>
  <c r="X203" i="6"/>
  <c r="X207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31" i="6"/>
  <c r="X234" i="6"/>
  <c r="X237" i="6"/>
  <c r="X242" i="6"/>
  <c r="X243" i="6"/>
  <c r="X249" i="6"/>
  <c r="X250" i="6"/>
  <c r="X251" i="6"/>
  <c r="X252" i="6"/>
  <c r="X253" i="6"/>
  <c r="X255" i="6"/>
  <c r="X256" i="6"/>
  <c r="X257" i="6"/>
  <c r="X258" i="6"/>
  <c r="X259" i="6"/>
  <c r="X277" i="6"/>
  <c r="X279" i="6"/>
  <c r="X280" i="6"/>
  <c r="X288" i="6"/>
  <c r="X290" i="6"/>
  <c r="X291" i="6"/>
  <c r="X292" i="6"/>
  <c r="X293" i="6"/>
  <c r="X296" i="6"/>
  <c r="X297" i="6"/>
  <c r="X301" i="6"/>
  <c r="X303" i="6"/>
  <c r="X307" i="6"/>
  <c r="X308" i="6"/>
  <c r="X310" i="6"/>
  <c r="X313" i="6"/>
  <c r="X314" i="6"/>
  <c r="X317" i="6"/>
  <c r="X319" i="6"/>
  <c r="X320" i="6"/>
  <c r="X322" i="6"/>
  <c r="X323" i="6"/>
  <c r="X325" i="6"/>
  <c r="X326" i="6"/>
  <c r="X327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51" i="6"/>
  <c r="X352" i="6"/>
  <c r="X360" i="6"/>
  <c r="X361" i="6"/>
  <c r="X362" i="6"/>
  <c r="X363" i="6"/>
  <c r="X364" i="6"/>
  <c r="X365" i="6"/>
  <c r="X366" i="6"/>
  <c r="X371" i="6"/>
  <c r="X372" i="6"/>
  <c r="X374" i="6"/>
  <c r="X376" i="6"/>
  <c r="X377" i="6"/>
  <c r="X378" i="6"/>
  <c r="X379" i="6"/>
  <c r="X380" i="6"/>
  <c r="X382" i="6"/>
  <c r="X383" i="6"/>
  <c r="X384" i="6"/>
  <c r="X385" i="6"/>
  <c r="X386" i="6"/>
  <c r="X387" i="6"/>
  <c r="X388" i="6"/>
  <c r="X389" i="6"/>
  <c r="X390" i="6"/>
  <c r="X391" i="6"/>
  <c r="X392" i="6"/>
  <c r="X430" i="6"/>
  <c r="X431" i="6"/>
  <c r="X432" i="6"/>
  <c r="X433" i="6"/>
  <c r="X434" i="6"/>
  <c r="X435" i="6"/>
  <c r="X436" i="6"/>
  <c r="X437" i="6"/>
  <c r="X438" i="6"/>
  <c r="X439" i="6"/>
  <c r="X445" i="6"/>
  <c r="X446" i="6"/>
  <c r="X447" i="6"/>
  <c r="X448" i="6"/>
  <c r="X450" i="6"/>
  <c r="X451" i="6"/>
  <c r="X455" i="6"/>
  <c r="X463" i="6"/>
  <c r="X464" i="6"/>
  <c r="X466" i="6"/>
  <c r="X470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94" i="6"/>
  <c r="X495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3" i="6"/>
  <c r="X514" i="6"/>
  <c r="X515" i="6"/>
  <c r="X516" i="6"/>
  <c r="X520" i="6"/>
  <c r="X521" i="6"/>
  <c r="X522" i="6"/>
  <c r="X523" i="6"/>
  <c r="X524" i="6"/>
  <c r="X525" i="6"/>
  <c r="X532" i="6"/>
  <c r="X543" i="6"/>
  <c r="X544" i="6"/>
  <c r="X545" i="6"/>
  <c r="X546" i="6"/>
  <c r="X548" i="6"/>
  <c r="X549" i="6"/>
  <c r="X553" i="6"/>
  <c r="X562" i="6"/>
  <c r="X563" i="6"/>
  <c r="X26" i="6" l="1"/>
  <c r="X25" i="6"/>
  <c r="Q31" i="4"/>
  <c r="Q32" i="4"/>
  <c r="Q16" i="4"/>
  <c r="Q28" i="4" l="1"/>
  <c r="Q29" i="4"/>
  <c r="Q30" i="4"/>
  <c r="S28" i="4" l="1"/>
  <c r="S29" i="4"/>
  <c r="S32" i="4"/>
  <c r="S34" i="4"/>
  <c r="S35" i="4"/>
  <c r="S36" i="4"/>
  <c r="S41" i="4"/>
  <c r="S45" i="4"/>
  <c r="S47" i="4"/>
  <c r="S50" i="4"/>
  <c r="S64" i="4"/>
  <c r="S65" i="4"/>
  <c r="S66" i="4"/>
  <c r="S67" i="4"/>
  <c r="S68" i="4"/>
  <c r="S69" i="4"/>
  <c r="X10" i="6" l="1"/>
  <c r="X11" i="6"/>
  <c r="Y288" i="6" l="1"/>
  <c r="X15" i="6" l="1"/>
  <c r="X16" i="6"/>
  <c r="Y350" i="6"/>
  <c r="V350" i="6"/>
  <c r="W350" i="6"/>
  <c r="U350" i="6"/>
  <c r="X350" i="6" l="1"/>
  <c r="Q53" i="4"/>
  <c r="Q54" i="4"/>
  <c r="Q55" i="4"/>
  <c r="Q56" i="4"/>
  <c r="Q57" i="4"/>
  <c r="Q58" i="4"/>
  <c r="Q59" i="4"/>
  <c r="Q60" i="4"/>
  <c r="Q61" i="4"/>
  <c r="Q63" i="4"/>
  <c r="S16" i="4" l="1"/>
  <c r="Y271" i="6"/>
  <c r="Z10" i="6"/>
  <c r="Z11" i="6"/>
  <c r="Z15" i="6"/>
  <c r="Z16" i="6"/>
  <c r="Y371" i="6" l="1"/>
  <c r="V371" i="6"/>
  <c r="W371" i="6"/>
  <c r="U371" i="6"/>
  <c r="Q41" i="4" l="1"/>
  <c r="Q45" i="4"/>
  <c r="Q47" i="4"/>
  <c r="Q50" i="4"/>
  <c r="S25" i="4" l="1"/>
  <c r="S26" i="4"/>
  <c r="Q64" i="4" l="1"/>
  <c r="Q65" i="4"/>
  <c r="Q69" i="4"/>
  <c r="Y531" i="6" l="1"/>
  <c r="Y530" i="6" s="1"/>
  <c r="V531" i="6"/>
  <c r="W531" i="6"/>
  <c r="U531" i="6"/>
  <c r="U530" i="6" s="1"/>
  <c r="Y324" i="6"/>
  <c r="V324" i="6"/>
  <c r="W324" i="6"/>
  <c r="U324" i="6"/>
  <c r="Y209" i="6"/>
  <c r="U209" i="6"/>
  <c r="Y228" i="6"/>
  <c r="Y235" i="6"/>
  <c r="Y232" i="6"/>
  <c r="Y229" i="6"/>
  <c r="V229" i="6"/>
  <c r="W229" i="6"/>
  <c r="V232" i="6"/>
  <c r="W232" i="6"/>
  <c r="V235" i="6"/>
  <c r="W235" i="6"/>
  <c r="U235" i="6"/>
  <c r="U228" i="6" s="1"/>
  <c r="U232" i="6"/>
  <c r="U229" i="6"/>
  <c r="U17" i="6"/>
  <c r="X235" i="6" l="1"/>
  <c r="X232" i="6"/>
  <c r="X229" i="6"/>
  <c r="V530" i="6"/>
  <c r="X531" i="6"/>
  <c r="X324" i="6"/>
  <c r="W530" i="6"/>
  <c r="W228" i="6"/>
  <c r="V228" i="6"/>
  <c r="S12" i="4"/>
  <c r="X228" i="6" l="1"/>
  <c r="X530" i="6"/>
  <c r="W209" i="6"/>
  <c r="V209" i="6"/>
  <c r="X209" i="6" s="1"/>
  <c r="Q24" i="4" l="1"/>
  <c r="S23" i="4" l="1"/>
  <c r="S24" i="4" l="1"/>
  <c r="R62" i="4"/>
  <c r="O62" i="4"/>
  <c r="P62" i="4"/>
  <c r="N62" i="4"/>
  <c r="R22" i="4"/>
  <c r="O22" i="4"/>
  <c r="P22" i="4"/>
  <c r="N22" i="4"/>
  <c r="Q62" i="4" l="1"/>
  <c r="S22" i="4"/>
  <c r="Y479" i="6"/>
  <c r="Y477" i="6"/>
  <c r="Y473" i="6"/>
  <c r="Y472" i="6"/>
  <c r="Y471" i="6" s="1"/>
  <c r="Y469" i="6"/>
  <c r="Y468" i="6" s="1"/>
  <c r="Y467" i="6" s="1"/>
  <c r="Y465" i="6"/>
  <c r="Y463" i="6"/>
  <c r="Y460" i="6" s="1"/>
  <c r="Y459" i="6" s="1"/>
  <c r="Y461" i="6"/>
  <c r="V461" i="6"/>
  <c r="W461" i="6"/>
  <c r="V463" i="6"/>
  <c r="W463" i="6"/>
  <c r="V465" i="6"/>
  <c r="W465" i="6"/>
  <c r="V469" i="6"/>
  <c r="W469" i="6"/>
  <c r="V473" i="6"/>
  <c r="W473" i="6"/>
  <c r="V477" i="6"/>
  <c r="W477" i="6"/>
  <c r="V479" i="6"/>
  <c r="W479" i="6"/>
  <c r="U479" i="6"/>
  <c r="U477" i="6"/>
  <c r="U473" i="6"/>
  <c r="U472" i="6" s="1"/>
  <c r="U471" i="6" s="1"/>
  <c r="U469" i="6"/>
  <c r="U468" i="6" s="1"/>
  <c r="U467" i="6" s="1"/>
  <c r="U465" i="6"/>
  <c r="U463" i="6"/>
  <c r="U461" i="6"/>
  <c r="Y218" i="6"/>
  <c r="V218" i="6"/>
  <c r="W218" i="6"/>
  <c r="U218" i="6"/>
  <c r="Y30" i="6"/>
  <c r="Y29" i="6" s="1"/>
  <c r="W30" i="6"/>
  <c r="V30" i="6"/>
  <c r="V29" i="6" s="1"/>
  <c r="U30" i="6"/>
  <c r="U29" i="6" s="1"/>
  <c r="X473" i="6" l="1"/>
  <c r="X469" i="6"/>
  <c r="X465" i="6"/>
  <c r="X30" i="6"/>
  <c r="V468" i="6"/>
  <c r="Y476" i="6"/>
  <c r="Y475" i="6" s="1"/>
  <c r="U476" i="6"/>
  <c r="U475" i="6" s="1"/>
  <c r="W476" i="6"/>
  <c r="W472" i="6"/>
  <c r="V472" i="6"/>
  <c r="X472" i="6" s="1"/>
  <c r="W468" i="6"/>
  <c r="W460" i="6"/>
  <c r="W29" i="6"/>
  <c r="V460" i="6"/>
  <c r="V476" i="6"/>
  <c r="U460" i="6"/>
  <c r="U459" i="6" s="1"/>
  <c r="Y458" i="6"/>
  <c r="X468" i="6" l="1"/>
  <c r="X460" i="6"/>
  <c r="X29" i="6"/>
  <c r="V467" i="6"/>
  <c r="Y457" i="6"/>
  <c r="Y456" i="6" s="1"/>
  <c r="U458" i="6"/>
  <c r="U457" i="6" s="1"/>
  <c r="W475" i="6"/>
  <c r="W471" i="6"/>
  <c r="V471" i="6"/>
  <c r="W467" i="6"/>
  <c r="W459" i="6"/>
  <c r="V459" i="6"/>
  <c r="X459" i="6" s="1"/>
  <c r="V475" i="6"/>
  <c r="X471" i="6" l="1"/>
  <c r="X467" i="6"/>
  <c r="W458" i="6"/>
  <c r="V458" i="6"/>
  <c r="X458" i="6" s="1"/>
  <c r="Q34" i="4"/>
  <c r="W457" i="6" l="1"/>
  <c r="V457" i="6"/>
  <c r="X457" i="6" s="1"/>
  <c r="Q35" i="4"/>
  <c r="Q36" i="4"/>
  <c r="R42" i="4"/>
  <c r="P42" i="4"/>
  <c r="O42" i="4"/>
  <c r="N42" i="4"/>
  <c r="W456" i="6" l="1"/>
  <c r="V456" i="6"/>
  <c r="X456" i="6" s="1"/>
  <c r="Q23" i="4"/>
  <c r="Y558" i="6" l="1"/>
  <c r="Y283" i="6" l="1"/>
  <c r="Y282" i="6" s="1"/>
  <c r="Y281" i="6" s="1"/>
  <c r="Y223" i="6"/>
  <c r="Y214" i="6"/>
  <c r="Y213" i="6" l="1"/>
  <c r="Y208" i="6" l="1"/>
  <c r="P13" i="4"/>
  <c r="Y313" i="6" l="1"/>
  <c r="W313" i="6"/>
  <c r="V313" i="6"/>
  <c r="U313" i="6"/>
  <c r="Y246" i="6"/>
  <c r="V246" i="6"/>
  <c r="W246" i="6"/>
  <c r="U246" i="6"/>
  <c r="Y144" i="6"/>
  <c r="Y143" i="6" s="1"/>
  <c r="Y142" i="6" s="1"/>
  <c r="V144" i="6"/>
  <c r="W144" i="6"/>
  <c r="U144" i="6"/>
  <c r="Q15" i="4" l="1"/>
  <c r="U552" i="6" l="1"/>
  <c r="Y560" i="6"/>
  <c r="U560" i="6"/>
  <c r="V545" i="6" l="1"/>
  <c r="Y395" i="6" l="1"/>
  <c r="V395" i="6"/>
  <c r="W395" i="6"/>
  <c r="U395" i="6"/>
  <c r="U394" i="6" s="1"/>
  <c r="U393" i="6" s="1"/>
  <c r="Y394" i="6" l="1"/>
  <c r="W394" i="6"/>
  <c r="V394" i="6"/>
  <c r="Y391" i="6"/>
  <c r="Y389" i="6"/>
  <c r="V389" i="6"/>
  <c r="W389" i="6"/>
  <c r="V391" i="6"/>
  <c r="W391" i="6"/>
  <c r="U391" i="6"/>
  <c r="U389" i="6"/>
  <c r="Y393" i="6" l="1"/>
  <c r="W393" i="6"/>
  <c r="V393" i="6"/>
  <c r="V388" i="6"/>
  <c r="U388" i="6"/>
  <c r="U387" i="6" s="1"/>
  <c r="U386" i="6" s="1"/>
  <c r="W388" i="6"/>
  <c r="Y388" i="6"/>
  <c r="V364" i="6"/>
  <c r="V363" i="6" s="1"/>
  <c r="V362" i="6" s="1"/>
  <c r="W364" i="6"/>
  <c r="U364" i="6"/>
  <c r="U363" i="6" s="1"/>
  <c r="U362" i="6" s="1"/>
  <c r="V271" i="6"/>
  <c r="W271" i="6"/>
  <c r="U271" i="6"/>
  <c r="Y387" i="6" l="1"/>
  <c r="W363" i="6"/>
  <c r="W362" i="6"/>
  <c r="V387" i="6"/>
  <c r="W387" i="6"/>
  <c r="Y386" i="6" l="1"/>
  <c r="V386" i="6"/>
  <c r="W386" i="6"/>
  <c r="S20" i="4"/>
  <c r="R39" i="4" l="1"/>
  <c r="Q26" i="4" l="1"/>
  <c r="O11" i="4"/>
  <c r="P11" i="4"/>
  <c r="P17" i="4" l="1"/>
  <c r="P10" i="4" s="1"/>
  <c r="Y547" i="6" l="1"/>
  <c r="V547" i="6"/>
  <c r="W547" i="6"/>
  <c r="U547" i="6"/>
  <c r="Y449" i="6"/>
  <c r="V449" i="6"/>
  <c r="W449" i="6"/>
  <c r="U449" i="6"/>
  <c r="U421" i="6"/>
  <c r="Y373" i="6"/>
  <c r="U373" i="6"/>
  <c r="U370" i="6" s="1"/>
  <c r="Y295" i="6"/>
  <c r="Y104" i="6"/>
  <c r="Y59" i="6"/>
  <c r="Y17" i="6"/>
  <c r="V295" i="6"/>
  <c r="X295" i="6" s="1"/>
  <c r="W295" i="6"/>
  <c r="U295" i="6"/>
  <c r="V126" i="6"/>
  <c r="W126" i="6"/>
  <c r="U126" i="6"/>
  <c r="V123" i="6"/>
  <c r="W123" i="6"/>
  <c r="U123" i="6"/>
  <c r="V104" i="6"/>
  <c r="W104" i="6"/>
  <c r="U104" i="6"/>
  <c r="U59" i="6"/>
  <c r="X547" i="6" l="1"/>
  <c r="X449" i="6"/>
  <c r="X104" i="6"/>
  <c r="Y370" i="6"/>
  <c r="Y318" i="6"/>
  <c r="Y543" i="6" l="1"/>
  <c r="Y331" i="6"/>
  <c r="V515" i="6" l="1"/>
  <c r="W515" i="6"/>
  <c r="U515" i="6"/>
  <c r="Y357" i="6" l="1"/>
  <c r="Y302" i="6"/>
  <c r="W538" i="6" l="1"/>
  <c r="U538" i="6"/>
  <c r="V541" i="6"/>
  <c r="W541" i="6"/>
  <c r="U541" i="6"/>
  <c r="Y130" i="6" l="1"/>
  <c r="Y68" i="6" l="1"/>
  <c r="R46" i="4" l="1"/>
  <c r="Y278" i="6" l="1"/>
  <c r="V223" i="6" l="1"/>
  <c r="W223" i="6"/>
  <c r="U223" i="6"/>
  <c r="V214" i="6"/>
  <c r="W214" i="6"/>
  <c r="U214" i="6"/>
  <c r="O13" i="4" l="1"/>
  <c r="Q13" i="4" l="1"/>
  <c r="Y187" i="6"/>
  <c r="Y185" i="6"/>
  <c r="V187" i="6"/>
  <c r="W187" i="6"/>
  <c r="U187" i="6"/>
  <c r="Y184" i="6" l="1"/>
  <c r="Y183" i="6" s="1"/>
  <c r="Y562" i="6"/>
  <c r="Y557" i="6" s="1"/>
  <c r="Q18" i="4" l="1"/>
  <c r="S18" i="4"/>
  <c r="S19" i="4"/>
  <c r="P39" i="4" l="1"/>
  <c r="O39" i="4"/>
  <c r="N39" i="4"/>
  <c r="R17" i="4" l="1"/>
  <c r="Q19" i="4"/>
  <c r="V560" i="6" l="1"/>
  <c r="W560" i="6"/>
  <c r="V373" i="6"/>
  <c r="V115" i="6"/>
  <c r="W115" i="6"/>
  <c r="U115" i="6"/>
  <c r="V370" i="6" l="1"/>
  <c r="Q12" i="4"/>
  <c r="Q22" i="4" l="1"/>
  <c r="Q14" i="4" l="1"/>
  <c r="Q20" i="4"/>
  <c r="Q25" i="4"/>
  <c r="Y14" i="6"/>
  <c r="U517" i="6"/>
  <c r="W168" i="6"/>
  <c r="V168" i="6"/>
  <c r="U168" i="6"/>
  <c r="V100" i="6"/>
  <c r="U100" i="6"/>
  <c r="S14" i="4" l="1"/>
  <c r="Y556" i="6" l="1"/>
  <c r="Y555" i="6" l="1"/>
  <c r="Y445" i="6"/>
  <c r="Y251" i="6"/>
  <c r="Y554" i="6" l="1"/>
  <c r="V318" i="6" l="1"/>
  <c r="W318" i="6"/>
  <c r="U318" i="6"/>
  <c r="X318" i="6" l="1"/>
  <c r="N48" i="4"/>
  <c r="R66" i="4"/>
  <c r="P33" i="4"/>
  <c r="R53" i="4" l="1"/>
  <c r="Y123" i="6" l="1"/>
  <c r="U140" i="6" l="1"/>
  <c r="U139" i="6" s="1"/>
  <c r="Y339" i="6" l="1"/>
  <c r="Y336" i="6"/>
  <c r="Y333" i="6"/>
  <c r="Y330" i="6" l="1"/>
  <c r="R33" i="4"/>
  <c r="S33" i="4" s="1"/>
  <c r="V331" i="6" l="1"/>
  <c r="W331" i="6"/>
  <c r="U331" i="6"/>
  <c r="W283" i="6"/>
  <c r="V283" i="6"/>
  <c r="V281" i="6" s="1"/>
  <c r="U283" i="6"/>
  <c r="U281" i="6" s="1"/>
  <c r="W282" i="6" l="1"/>
  <c r="U282" i="6"/>
  <c r="W281" i="6"/>
  <c r="V282" i="6"/>
  <c r="R56" i="4"/>
  <c r="W302" i="6" l="1"/>
  <c r="V302" i="6"/>
  <c r="U302" i="6"/>
  <c r="V68" i="6"/>
  <c r="W68" i="6"/>
  <c r="U68" i="6"/>
  <c r="X302" i="6" l="1"/>
  <c r="R44" i="4"/>
  <c r="R38" i="4" s="1"/>
  <c r="P44" i="4"/>
  <c r="S44" i="4" l="1"/>
  <c r="O44" i="4"/>
  <c r="Q44" i="4" s="1"/>
  <c r="N44" i="4"/>
  <c r="O46" i="4"/>
  <c r="N46" i="4"/>
  <c r="P46" i="4"/>
  <c r="N38" i="4" l="1"/>
  <c r="N21" i="4" s="1"/>
  <c r="N9" i="4" s="1"/>
  <c r="S46" i="4"/>
  <c r="Q46" i="4"/>
  <c r="O38" i="4"/>
  <c r="P38" i="4"/>
  <c r="Y258" i="6"/>
  <c r="W258" i="6"/>
  <c r="V258" i="6"/>
  <c r="U258" i="6"/>
  <c r="U257" i="6" s="1"/>
  <c r="U256" i="6" s="1"/>
  <c r="U255" i="6" s="1"/>
  <c r="V543" i="6"/>
  <c r="W543" i="6"/>
  <c r="U543" i="6"/>
  <c r="V360" i="6"/>
  <c r="W360" i="6"/>
  <c r="U360" i="6"/>
  <c r="Y360" i="6"/>
  <c r="V357" i="6"/>
  <c r="W357" i="6"/>
  <c r="U357" i="6"/>
  <c r="U354" i="6"/>
  <c r="V288" i="6"/>
  <c r="W288" i="6"/>
  <c r="U288" i="6"/>
  <c r="U278" i="6"/>
  <c r="V278" i="6"/>
  <c r="W278" i="6"/>
  <c r="X278" i="6" l="1"/>
  <c r="V257" i="6"/>
  <c r="Y257" i="6"/>
  <c r="W257" i="6"/>
  <c r="U456" i="6"/>
  <c r="Y133" i="6"/>
  <c r="V133" i="6"/>
  <c r="W133" i="6"/>
  <c r="U133" i="6"/>
  <c r="Y81" i="6"/>
  <c r="W81" i="6"/>
  <c r="V81" i="6"/>
  <c r="U81" i="6"/>
  <c r="U14" i="6"/>
  <c r="X81" i="6" l="1"/>
  <c r="V256" i="6"/>
  <c r="Y256" i="6"/>
  <c r="W256" i="6"/>
  <c r="U13" i="6"/>
  <c r="V255" i="6" l="1"/>
  <c r="Y255" i="6"/>
  <c r="W255" i="6"/>
  <c r="Y241" i="6" l="1"/>
  <c r="U291" i="6" l="1"/>
  <c r="Y291" i="6"/>
  <c r="U241" i="6"/>
  <c r="U119" i="6" l="1"/>
  <c r="Y421" i="6"/>
  <c r="W354" i="6"/>
  <c r="V354" i="6"/>
  <c r="U349" i="6"/>
  <c r="Y354" i="6"/>
  <c r="Y349" i="6" l="1"/>
  <c r="W349" i="6"/>
  <c r="V349" i="6"/>
  <c r="X349" i="6" l="1"/>
  <c r="W562" i="6"/>
  <c r="V562" i="6"/>
  <c r="U562" i="6"/>
  <c r="W558" i="6"/>
  <c r="V558" i="6"/>
  <c r="U558" i="6"/>
  <c r="Y552" i="6"/>
  <c r="W552" i="6"/>
  <c r="V552" i="6"/>
  <c r="X552" i="6" s="1"/>
  <c r="Y545" i="6"/>
  <c r="W545" i="6"/>
  <c r="U545" i="6"/>
  <c r="U537" i="6" s="1"/>
  <c r="Y538" i="6"/>
  <c r="V538" i="6"/>
  <c r="Y528" i="6"/>
  <c r="W528" i="6"/>
  <c r="V528" i="6"/>
  <c r="V527" i="6" s="1"/>
  <c r="V526" i="6" s="1"/>
  <c r="U528" i="6"/>
  <c r="U527" i="6" s="1"/>
  <c r="U526" i="6" s="1"/>
  <c r="Y527" i="6"/>
  <c r="Y526" i="6" s="1"/>
  <c r="W523" i="6"/>
  <c r="V523" i="6"/>
  <c r="U523" i="6"/>
  <c r="U522" i="6" s="1"/>
  <c r="U521" i="6" s="1"/>
  <c r="Y517" i="6"/>
  <c r="W517" i="6"/>
  <c r="V517" i="6"/>
  <c r="Y513" i="6"/>
  <c r="W513" i="6"/>
  <c r="V513" i="6"/>
  <c r="U513" i="6"/>
  <c r="U512" i="6" s="1"/>
  <c r="Y507" i="6"/>
  <c r="W507" i="6"/>
  <c r="V507" i="6"/>
  <c r="U507" i="6"/>
  <c r="Y505" i="6"/>
  <c r="W505" i="6"/>
  <c r="V505" i="6"/>
  <c r="U505" i="6"/>
  <c r="Y500" i="6"/>
  <c r="Y499" i="6" s="1"/>
  <c r="Y498" i="6" s="1"/>
  <c r="Y497" i="6" s="1"/>
  <c r="W500" i="6"/>
  <c r="V500" i="6"/>
  <c r="V499" i="6" s="1"/>
  <c r="U500" i="6"/>
  <c r="U499" i="6" s="1"/>
  <c r="U498" i="6" s="1"/>
  <c r="U497" i="6" s="1"/>
  <c r="Y493" i="6"/>
  <c r="W493" i="6"/>
  <c r="V493" i="6"/>
  <c r="U493" i="6"/>
  <c r="U492" i="6" s="1"/>
  <c r="U491" i="6" s="1"/>
  <c r="U490" i="6" s="1"/>
  <c r="U489" i="6" s="1"/>
  <c r="Y454" i="6"/>
  <c r="W454" i="6"/>
  <c r="V454" i="6"/>
  <c r="U454" i="6"/>
  <c r="Y447" i="6"/>
  <c r="W447" i="6"/>
  <c r="V447" i="6"/>
  <c r="U447" i="6"/>
  <c r="Y434" i="6"/>
  <c r="Y433" i="6" s="1"/>
  <c r="Y432" i="6" s="1"/>
  <c r="W434" i="6"/>
  <c r="V434" i="6"/>
  <c r="V433" i="6" s="1"/>
  <c r="V432" i="6" s="1"/>
  <c r="U434" i="6"/>
  <c r="U433" i="6" s="1"/>
  <c r="U432" i="6" s="1"/>
  <c r="W421" i="6"/>
  <c r="V421" i="6"/>
  <c r="Y419" i="6"/>
  <c r="W419" i="6"/>
  <c r="V419" i="6"/>
  <c r="U419" i="6"/>
  <c r="Y415" i="6"/>
  <c r="Y414" i="6" s="1"/>
  <c r="W415" i="6"/>
  <c r="V415" i="6"/>
  <c r="V414" i="6" s="1"/>
  <c r="U415" i="6"/>
  <c r="U414" i="6" s="1"/>
  <c r="Y411" i="6"/>
  <c r="W411" i="6"/>
  <c r="V411" i="6"/>
  <c r="U411" i="6"/>
  <c r="U410" i="6" s="1"/>
  <c r="Y407" i="6"/>
  <c r="W407" i="6"/>
  <c r="V407" i="6"/>
  <c r="V406" i="6" s="1"/>
  <c r="U407" i="6"/>
  <c r="U406" i="6" s="1"/>
  <c r="W373" i="6"/>
  <c r="U369" i="6"/>
  <c r="U368" i="6" s="1"/>
  <c r="U367" i="6" s="1"/>
  <c r="Y347" i="6"/>
  <c r="W347" i="6"/>
  <c r="V347" i="6"/>
  <c r="U347" i="6"/>
  <c r="Y345" i="6"/>
  <c r="W345" i="6"/>
  <c r="V345" i="6"/>
  <c r="U345" i="6"/>
  <c r="Y343" i="6"/>
  <c r="W343" i="6"/>
  <c r="V343" i="6"/>
  <c r="V342" i="6" s="1"/>
  <c r="U343" i="6"/>
  <c r="W339" i="6"/>
  <c r="V339" i="6"/>
  <c r="U339" i="6"/>
  <c r="W336" i="6"/>
  <c r="V336" i="6"/>
  <c r="U336" i="6"/>
  <c r="W333" i="6"/>
  <c r="V333" i="6"/>
  <c r="U333" i="6"/>
  <c r="W322" i="6"/>
  <c r="V322" i="6"/>
  <c r="U322" i="6"/>
  <c r="Y316" i="6"/>
  <c r="W316" i="6"/>
  <c r="V316" i="6"/>
  <c r="X316" i="6" s="1"/>
  <c r="U316" i="6"/>
  <c r="U315" i="6" s="1"/>
  <c r="Y311" i="6"/>
  <c r="W311" i="6"/>
  <c r="V311" i="6"/>
  <c r="U311" i="6"/>
  <c r="Y309" i="6"/>
  <c r="W309" i="6"/>
  <c r="V309" i="6"/>
  <c r="U309" i="6"/>
  <c r="Y306" i="6"/>
  <c r="W306" i="6"/>
  <c r="V306" i="6"/>
  <c r="X306" i="6" s="1"/>
  <c r="U306" i="6"/>
  <c r="Y300" i="6"/>
  <c r="W300" i="6"/>
  <c r="V300" i="6"/>
  <c r="U300" i="6"/>
  <c r="U299" i="6" s="1"/>
  <c r="U294" i="6"/>
  <c r="U287" i="6" s="1"/>
  <c r="W291" i="6"/>
  <c r="V291" i="6"/>
  <c r="W276" i="6"/>
  <c r="V276" i="6"/>
  <c r="U276" i="6"/>
  <c r="Y270" i="6"/>
  <c r="V270" i="6"/>
  <c r="Y266" i="6"/>
  <c r="Y265" i="6" s="1"/>
  <c r="W266" i="6"/>
  <c r="V266" i="6"/>
  <c r="V265" i="6" s="1"/>
  <c r="U266" i="6"/>
  <c r="U265" i="6" s="1"/>
  <c r="Y263" i="6"/>
  <c r="W263" i="6"/>
  <c r="V263" i="6"/>
  <c r="U263" i="6"/>
  <c r="W251" i="6"/>
  <c r="V251" i="6"/>
  <c r="U251" i="6"/>
  <c r="Y249" i="6"/>
  <c r="Y245" i="6" s="1"/>
  <c r="Y244" i="6" s="1"/>
  <c r="W249" i="6"/>
  <c r="V249" i="6"/>
  <c r="V245" i="6" s="1"/>
  <c r="V244" i="6" s="1"/>
  <c r="U249" i="6"/>
  <c r="U245" i="6" s="1"/>
  <c r="U244" i="6" s="1"/>
  <c r="W241" i="6"/>
  <c r="V241" i="6"/>
  <c r="X241" i="6" s="1"/>
  <c r="U240" i="6"/>
  <c r="U239" i="6" s="1"/>
  <c r="U238" i="6" s="1"/>
  <c r="Y240" i="6"/>
  <c r="V213" i="6"/>
  <c r="V208" i="6" s="1"/>
  <c r="Y206" i="6"/>
  <c r="W206" i="6"/>
  <c r="V206" i="6"/>
  <c r="U206" i="6"/>
  <c r="Y202" i="6"/>
  <c r="W202" i="6"/>
  <c r="V202" i="6"/>
  <c r="X202" i="6" s="1"/>
  <c r="U202" i="6"/>
  <c r="U201" i="6" s="1"/>
  <c r="Y199" i="6"/>
  <c r="W199" i="6"/>
  <c r="V199" i="6"/>
  <c r="V196" i="6" s="1"/>
  <c r="U199" i="6"/>
  <c r="U196" i="6" s="1"/>
  <c r="Y197" i="6"/>
  <c r="Y194" i="6"/>
  <c r="Y193" i="6" s="1"/>
  <c r="W194" i="6"/>
  <c r="V194" i="6"/>
  <c r="V193" i="6" s="1"/>
  <c r="U194" i="6"/>
  <c r="W185" i="6"/>
  <c r="V185" i="6"/>
  <c r="V184" i="6" s="1"/>
  <c r="V183" i="6" s="1"/>
  <c r="U185" i="6"/>
  <c r="U184" i="6" s="1"/>
  <c r="U183" i="6" s="1"/>
  <c r="Y181" i="6"/>
  <c r="Y180" i="6" s="1"/>
  <c r="Y179" i="6" s="1"/>
  <c r="W181" i="6"/>
  <c r="V181" i="6"/>
  <c r="V180" i="6" s="1"/>
  <c r="V179" i="6" s="1"/>
  <c r="U181" i="6"/>
  <c r="Y177" i="6"/>
  <c r="Y176" i="6" s="1"/>
  <c r="Y175" i="6" s="1"/>
  <c r="W177" i="6"/>
  <c r="V177" i="6"/>
  <c r="V176" i="6" s="1"/>
  <c r="V175" i="6" s="1"/>
  <c r="U177" i="6"/>
  <c r="U176" i="6" s="1"/>
  <c r="U175" i="6" s="1"/>
  <c r="Y173" i="6"/>
  <c r="Y172" i="6" s="1"/>
  <c r="Y171" i="6" s="1"/>
  <c r="W173" i="6"/>
  <c r="V173" i="6"/>
  <c r="V172" i="6" s="1"/>
  <c r="U173" i="6"/>
  <c r="U172" i="6" s="1"/>
  <c r="Y168" i="6"/>
  <c r="V167" i="6"/>
  <c r="U167" i="6"/>
  <c r="Y164" i="6"/>
  <c r="W164" i="6"/>
  <c r="V164" i="6"/>
  <c r="V163" i="6" s="1"/>
  <c r="V162" i="6" s="1"/>
  <c r="U164" i="6"/>
  <c r="U163" i="6" s="1"/>
  <c r="U162" i="6" s="1"/>
  <c r="Y159" i="6"/>
  <c r="W159" i="6"/>
  <c r="V159" i="6"/>
  <c r="U159" i="6"/>
  <c r="Y157" i="6"/>
  <c r="W157" i="6"/>
  <c r="V157" i="6"/>
  <c r="U157" i="6"/>
  <c r="Y154" i="6"/>
  <c r="W154" i="6"/>
  <c r="V154" i="6"/>
  <c r="U154" i="6"/>
  <c r="Y152" i="6"/>
  <c r="W152" i="6"/>
  <c r="V152" i="6"/>
  <c r="U152" i="6"/>
  <c r="W143" i="6"/>
  <c r="V143" i="6"/>
  <c r="U143" i="6"/>
  <c r="U142" i="6" s="1"/>
  <c r="Y140" i="6"/>
  <c r="W140" i="6"/>
  <c r="V140" i="6"/>
  <c r="X140" i="6" s="1"/>
  <c r="Y137" i="6"/>
  <c r="W137" i="6"/>
  <c r="V137" i="6"/>
  <c r="U137" i="6"/>
  <c r="Y135" i="6"/>
  <c r="W135" i="6"/>
  <c r="V135" i="6"/>
  <c r="U135" i="6"/>
  <c r="W130" i="6"/>
  <c r="V130" i="6"/>
  <c r="U130" i="6"/>
  <c r="Y126" i="6"/>
  <c r="Y121" i="6"/>
  <c r="Y119" i="6"/>
  <c r="W119" i="6"/>
  <c r="V119" i="6"/>
  <c r="X119" i="6" s="1"/>
  <c r="Y115" i="6"/>
  <c r="Y113" i="6"/>
  <c r="W113" i="6"/>
  <c r="V113" i="6"/>
  <c r="U113" i="6"/>
  <c r="Y100" i="6"/>
  <c r="W100" i="6"/>
  <c r="Y97" i="6"/>
  <c r="W97" i="6"/>
  <c r="V97" i="6"/>
  <c r="U97" i="6"/>
  <c r="U96" i="6" s="1"/>
  <c r="U95" i="6" s="1"/>
  <c r="Y91" i="6"/>
  <c r="W91" i="6"/>
  <c r="V91" i="6"/>
  <c r="U91" i="6"/>
  <c r="U90" i="6" s="1"/>
  <c r="U89" i="6" s="1"/>
  <c r="Y87" i="6"/>
  <c r="W87" i="6"/>
  <c r="V87" i="6"/>
  <c r="U87" i="6"/>
  <c r="Y85" i="6"/>
  <c r="W85" i="6"/>
  <c r="V85" i="6"/>
  <c r="U85" i="6"/>
  <c r="Y79" i="6"/>
  <c r="W79" i="6"/>
  <c r="V79" i="6"/>
  <c r="U79" i="6"/>
  <c r="V77" i="6"/>
  <c r="U77" i="6"/>
  <c r="V67" i="6"/>
  <c r="U67" i="6"/>
  <c r="U66" i="6" s="1"/>
  <c r="W59" i="6"/>
  <c r="V59" i="6"/>
  <c r="Y55" i="6"/>
  <c r="W55" i="6"/>
  <c r="V55" i="6"/>
  <c r="U55" i="6"/>
  <c r="U54" i="6" s="1"/>
  <c r="U53" i="6" s="1"/>
  <c r="Y51" i="6"/>
  <c r="W51" i="6"/>
  <c r="V51" i="6"/>
  <c r="X51" i="6" s="1"/>
  <c r="U51" i="6"/>
  <c r="U50" i="6" s="1"/>
  <c r="Y48" i="6"/>
  <c r="Y46" i="6"/>
  <c r="Y43" i="6"/>
  <c r="Y42" i="6" s="1"/>
  <c r="W43" i="6"/>
  <c r="V43" i="6"/>
  <c r="U43" i="6"/>
  <c r="Y37" i="6"/>
  <c r="Y36" i="6" s="1"/>
  <c r="Y35" i="6" s="1"/>
  <c r="W37" i="6"/>
  <c r="V37" i="6"/>
  <c r="V36" i="6" s="1"/>
  <c r="V35" i="6" s="1"/>
  <c r="U37" i="6"/>
  <c r="W17" i="6"/>
  <c r="Z17" i="6" s="1"/>
  <c r="V17" i="6"/>
  <c r="W14" i="6"/>
  <c r="Z14" i="6" s="1"/>
  <c r="V14" i="6"/>
  <c r="Y9" i="6"/>
  <c r="W9" i="6"/>
  <c r="Z9" i="6" s="1"/>
  <c r="V9" i="6"/>
  <c r="U9" i="6"/>
  <c r="X309" i="6" l="1"/>
  <c r="X300" i="6"/>
  <c r="X206" i="6"/>
  <c r="X87" i="6"/>
  <c r="X493" i="6"/>
  <c r="X454" i="6"/>
  <c r="X276" i="6"/>
  <c r="X373" i="6"/>
  <c r="X173" i="6"/>
  <c r="X59" i="6"/>
  <c r="X55" i="6"/>
  <c r="X17" i="6"/>
  <c r="Y537" i="6"/>
  <c r="X14" i="6"/>
  <c r="X9" i="6"/>
  <c r="Y410" i="6"/>
  <c r="Y262" i="6"/>
  <c r="W370" i="6"/>
  <c r="V557" i="6"/>
  <c r="U557" i="6"/>
  <c r="U556" i="6" s="1"/>
  <c r="U555" i="6" s="1"/>
  <c r="U554" i="6" s="1"/>
  <c r="U305" i="6"/>
  <c r="V142" i="6"/>
  <c r="Y156" i="6"/>
  <c r="Y305" i="6"/>
  <c r="V262" i="6"/>
  <c r="Y406" i="6"/>
  <c r="W557" i="6"/>
  <c r="W305" i="6"/>
  <c r="V305" i="6"/>
  <c r="W245" i="6"/>
  <c r="Y76" i="6"/>
  <c r="Y90" i="6"/>
  <c r="V512" i="6"/>
  <c r="X512" i="6" s="1"/>
  <c r="V166" i="6"/>
  <c r="V139" i="6"/>
  <c r="Y239" i="6"/>
  <c r="U520" i="6"/>
  <c r="U519" i="6" s="1"/>
  <c r="V537" i="6"/>
  <c r="W537" i="6"/>
  <c r="W512" i="6"/>
  <c r="W299" i="6"/>
  <c r="V151" i="6"/>
  <c r="W184" i="6"/>
  <c r="Y299" i="6"/>
  <c r="Y201" i="6"/>
  <c r="U129" i="6"/>
  <c r="Y151" i="6"/>
  <c r="Y139" i="6"/>
  <c r="V129" i="6"/>
  <c r="Y84" i="6"/>
  <c r="Y83" i="6" s="1"/>
  <c r="Y321" i="6"/>
  <c r="Y205" i="6"/>
  <c r="U112" i="6"/>
  <c r="W151" i="6"/>
  <c r="W240" i="6"/>
  <c r="Y294" i="6"/>
  <c r="V90" i="6"/>
  <c r="V66" i="6"/>
  <c r="V522" i="6"/>
  <c r="W270" i="6"/>
  <c r="W36" i="6"/>
  <c r="W176" i="6"/>
  <c r="Y50" i="6"/>
  <c r="W90" i="6"/>
  <c r="V58" i="6"/>
  <c r="Y444" i="6"/>
  <c r="Y54" i="6"/>
  <c r="Y8" i="6"/>
  <c r="V551" i="6"/>
  <c r="X551" i="6" s="1"/>
  <c r="V492" i="6"/>
  <c r="X492" i="6" s="1"/>
  <c r="V453" i="6"/>
  <c r="V410" i="6"/>
  <c r="V201" i="6"/>
  <c r="Y551" i="6"/>
  <c r="Y492" i="6"/>
  <c r="Y453" i="6"/>
  <c r="Y103" i="6"/>
  <c r="W499" i="6"/>
  <c r="W498" i="6" s="1"/>
  <c r="V294" i="6"/>
  <c r="V240" i="6"/>
  <c r="X240" i="6" s="1"/>
  <c r="V103" i="6"/>
  <c r="V8" i="6"/>
  <c r="Y58" i="6"/>
  <c r="Y67" i="6"/>
  <c r="W342" i="6"/>
  <c r="Y163" i="6"/>
  <c r="Y129" i="6"/>
  <c r="Y96" i="6"/>
  <c r="Y95" i="6" s="1"/>
  <c r="U262" i="6"/>
  <c r="U193" i="6"/>
  <c r="U192" i="6" s="1"/>
  <c r="W156" i="6"/>
  <c r="U151" i="6"/>
  <c r="W42" i="6"/>
  <c r="U42" i="6"/>
  <c r="U41" i="6" s="1"/>
  <c r="U36" i="6"/>
  <c r="W551" i="6"/>
  <c r="U551" i="6"/>
  <c r="W527" i="6"/>
  <c r="U453" i="6"/>
  <c r="W444" i="6"/>
  <c r="W414" i="6"/>
  <c r="W294" i="6"/>
  <c r="U270" i="6"/>
  <c r="U205" i="6"/>
  <c r="U180" i="6"/>
  <c r="U166" i="6"/>
  <c r="U161" i="6" s="1"/>
  <c r="U103" i="6"/>
  <c r="W96" i="6"/>
  <c r="U58" i="6"/>
  <c r="W8" i="6"/>
  <c r="Z8" i="6" s="1"/>
  <c r="U8" i="6"/>
  <c r="V42" i="6"/>
  <c r="U342" i="6"/>
  <c r="Y112" i="6"/>
  <c r="V96" i="6"/>
  <c r="V95" i="6" s="1"/>
  <c r="Y13" i="6"/>
  <c r="Y12" i="6" s="1"/>
  <c r="W262" i="6"/>
  <c r="W103" i="6"/>
  <c r="V321" i="6"/>
  <c r="W50" i="6"/>
  <c r="Y196" i="6"/>
  <c r="V330" i="6"/>
  <c r="Y342" i="6"/>
  <c r="Y329" i="6" s="1"/>
  <c r="Y328" i="6" s="1"/>
  <c r="W330" i="6"/>
  <c r="U330" i="6"/>
  <c r="W172" i="6"/>
  <c r="U156" i="6"/>
  <c r="V156" i="6"/>
  <c r="W129" i="6"/>
  <c r="V84" i="6"/>
  <c r="W54" i="6"/>
  <c r="W163" i="6"/>
  <c r="Y167" i="6"/>
  <c r="W406" i="6"/>
  <c r="U536" i="6"/>
  <c r="W213" i="6"/>
  <c r="U298" i="6"/>
  <c r="V299" i="6"/>
  <c r="U418" i="6"/>
  <c r="U417" i="6" s="1"/>
  <c r="V50" i="6"/>
  <c r="W205" i="6"/>
  <c r="V205" i="6"/>
  <c r="X205" i="6" s="1"/>
  <c r="Y523" i="6"/>
  <c r="W522" i="6"/>
  <c r="Y275" i="6"/>
  <c r="Y261" i="6" s="1"/>
  <c r="W139" i="6"/>
  <c r="W180" i="6"/>
  <c r="V76" i="6"/>
  <c r="X76" i="6" s="1"/>
  <c r="W275" i="6"/>
  <c r="U76" i="6"/>
  <c r="U75" i="6" s="1"/>
  <c r="W76" i="6"/>
  <c r="W315" i="6"/>
  <c r="W418" i="6"/>
  <c r="V315" i="6"/>
  <c r="V13" i="6"/>
  <c r="V12" i="6" s="1"/>
  <c r="V112" i="6"/>
  <c r="X112" i="6" s="1"/>
  <c r="Y45" i="6"/>
  <c r="U444" i="6"/>
  <c r="U443" i="6" s="1"/>
  <c r="U511" i="6"/>
  <c r="U510" i="6" s="1"/>
  <c r="Y512" i="6"/>
  <c r="W196" i="6"/>
  <c r="U84" i="6"/>
  <c r="U504" i="6"/>
  <c r="U503" i="6" s="1"/>
  <c r="U502" i="6" s="1"/>
  <c r="W193" i="6"/>
  <c r="V171" i="6"/>
  <c r="V170" i="6" s="1"/>
  <c r="W201" i="6"/>
  <c r="W167" i="6"/>
  <c r="U321" i="6"/>
  <c r="V504" i="6"/>
  <c r="V503" i="6" s="1"/>
  <c r="V502" i="6" s="1"/>
  <c r="V418" i="6"/>
  <c r="W67" i="6"/>
  <c r="U171" i="6"/>
  <c r="W13" i="6"/>
  <c r="W12" i="6" s="1"/>
  <c r="W112" i="6"/>
  <c r="Y315" i="6"/>
  <c r="W453" i="6"/>
  <c r="V54" i="6"/>
  <c r="W84" i="6"/>
  <c r="Y504" i="6"/>
  <c r="Y503" i="6" s="1"/>
  <c r="Y502" i="6" s="1"/>
  <c r="V275" i="6"/>
  <c r="V444" i="6"/>
  <c r="X444" i="6" s="1"/>
  <c r="Y170" i="6"/>
  <c r="U275" i="6"/>
  <c r="U213" i="6"/>
  <c r="U208" i="6" s="1"/>
  <c r="W142" i="6"/>
  <c r="W265" i="6"/>
  <c r="W433" i="6"/>
  <c r="W492" i="6"/>
  <c r="W58" i="6"/>
  <c r="W321" i="6"/>
  <c r="W410" i="6"/>
  <c r="V498" i="6"/>
  <c r="V497" i="6" s="1"/>
  <c r="U405" i="6"/>
  <c r="W504" i="6"/>
  <c r="Y418" i="6"/>
  <c r="X54" i="6" l="1"/>
  <c r="X50" i="6"/>
  <c r="X315" i="6"/>
  <c r="X305" i="6"/>
  <c r="X299" i="6"/>
  <c r="X537" i="6"/>
  <c r="X453" i="6"/>
  <c r="X275" i="6"/>
  <c r="X370" i="6"/>
  <c r="X321" i="6"/>
  <c r="X294" i="6"/>
  <c r="X201" i="6"/>
  <c r="X139" i="6"/>
  <c r="X172" i="6"/>
  <c r="X103" i="6"/>
  <c r="X58" i="6"/>
  <c r="X13" i="6"/>
  <c r="X8" i="6"/>
  <c r="Y287" i="6"/>
  <c r="Z13" i="6"/>
  <c r="Y260" i="6"/>
  <c r="V261" i="6"/>
  <c r="V260" i="6" s="1"/>
  <c r="Y150" i="6"/>
  <c r="Y75" i="6"/>
  <c r="V192" i="6"/>
  <c r="X192" i="6" s="1"/>
  <c r="V161" i="6"/>
  <c r="V150" i="6"/>
  <c r="Y89" i="6"/>
  <c r="Y66" i="6"/>
  <c r="V405" i="6"/>
  <c r="Y238" i="6"/>
  <c r="U304" i="6"/>
  <c r="U286" i="6" s="1"/>
  <c r="W183" i="6"/>
  <c r="V53" i="6"/>
  <c r="V83" i="6"/>
  <c r="W298" i="6"/>
  <c r="W150" i="6"/>
  <c r="W550" i="6"/>
  <c r="U111" i="6"/>
  <c r="U110" i="6" s="1"/>
  <c r="W304" i="6"/>
  <c r="V556" i="6"/>
  <c r="V329" i="6"/>
  <c r="Y511" i="6"/>
  <c r="Y204" i="6"/>
  <c r="W239" i="6"/>
  <c r="Y111" i="6"/>
  <c r="W244" i="6"/>
  <c r="U150" i="6"/>
  <c r="U149" i="6" s="1"/>
  <c r="V75" i="6"/>
  <c r="Y298" i="6"/>
  <c r="Y41" i="6"/>
  <c r="V111" i="6"/>
  <c r="V89" i="6"/>
  <c r="V521" i="6"/>
  <c r="V452" i="6"/>
  <c r="W287" i="6"/>
  <c r="V287" i="6"/>
  <c r="W175" i="6"/>
  <c r="W35" i="6"/>
  <c r="W89" i="6"/>
  <c r="V57" i="6"/>
  <c r="Y536" i="6"/>
  <c r="Y443" i="6"/>
  <c r="Y53" i="6"/>
  <c r="Y7" i="6"/>
  <c r="V550" i="6"/>
  <c r="X550" i="6" s="1"/>
  <c r="V536" i="6"/>
  <c r="V511" i="6"/>
  <c r="V491" i="6"/>
  <c r="X491" i="6" s="1"/>
  <c r="V443" i="6"/>
  <c r="U329" i="6"/>
  <c r="U328" i="6" s="1"/>
  <c r="V298" i="6"/>
  <c r="X298" i="6" s="1"/>
  <c r="Y550" i="6"/>
  <c r="Y491" i="6"/>
  <c r="Y452" i="6"/>
  <c r="Y369" i="6"/>
  <c r="Y102" i="6"/>
  <c r="V417" i="6"/>
  <c r="V369" i="6"/>
  <c r="V239" i="6"/>
  <c r="V102" i="6"/>
  <c r="V7" i="6"/>
  <c r="X7" i="6" s="1"/>
  <c r="Y57" i="6"/>
  <c r="Y192" i="6"/>
  <c r="Y162" i="6"/>
  <c r="U35" i="6"/>
  <c r="U550" i="6"/>
  <c r="W536" i="6"/>
  <c r="W526" i="6"/>
  <c r="U452" i="6"/>
  <c r="W417" i="6"/>
  <c r="U261" i="6"/>
  <c r="U260" i="6" s="1"/>
  <c r="U204" i="6"/>
  <c r="U191" i="6" s="1"/>
  <c r="U190" i="6" s="1"/>
  <c r="U179" i="6"/>
  <c r="U102" i="6"/>
  <c r="W95" i="6"/>
  <c r="W75" i="6"/>
  <c r="U83" i="6"/>
  <c r="U57" i="6"/>
  <c r="W7" i="6"/>
  <c r="Z7" i="6" s="1"/>
  <c r="U7" i="6"/>
  <c r="W102" i="6"/>
  <c r="U404" i="6"/>
  <c r="U403" i="6" s="1"/>
  <c r="U402" i="6" s="1"/>
  <c r="W41" i="6"/>
  <c r="Y405" i="6"/>
  <c r="W329" i="6"/>
  <c r="W83" i="6"/>
  <c r="W53" i="6"/>
  <c r="W162" i="6"/>
  <c r="Y166" i="6"/>
  <c r="V41" i="6"/>
  <c r="W204" i="6"/>
  <c r="V204" i="6"/>
  <c r="X204" i="6" s="1"/>
  <c r="W521" i="6"/>
  <c r="Y522" i="6"/>
  <c r="W452" i="6"/>
  <c r="W111" i="6"/>
  <c r="W179" i="6"/>
  <c r="W261" i="6"/>
  <c r="U496" i="6"/>
  <c r="U488" i="6" s="1"/>
  <c r="W556" i="6"/>
  <c r="V304" i="6"/>
  <c r="W192" i="6"/>
  <c r="Y304" i="6"/>
  <c r="W166" i="6"/>
  <c r="W66" i="6"/>
  <c r="W443" i="6"/>
  <c r="W503" i="6"/>
  <c r="W57" i="6"/>
  <c r="W405" i="6"/>
  <c r="W491" i="6"/>
  <c r="Y417" i="6"/>
  <c r="W511" i="6"/>
  <c r="W432" i="6"/>
  <c r="W369" i="6"/>
  <c r="W497" i="6"/>
  <c r="X511" i="6" l="1"/>
  <c r="X102" i="6"/>
  <c r="X75" i="6"/>
  <c r="X536" i="6"/>
  <c r="X452" i="6"/>
  <c r="X443" i="6"/>
  <c r="X261" i="6"/>
  <c r="X369" i="6"/>
  <c r="X329" i="6"/>
  <c r="X304" i="6"/>
  <c r="X287" i="6"/>
  <c r="X239" i="6"/>
  <c r="X111" i="6"/>
  <c r="X57" i="6"/>
  <c r="X53" i="6"/>
  <c r="X41" i="6"/>
  <c r="X12" i="6"/>
  <c r="Z12" i="6"/>
  <c r="Y254" i="6"/>
  <c r="Y149" i="6"/>
  <c r="V254" i="6"/>
  <c r="Y74" i="6"/>
  <c r="W171" i="6"/>
  <c r="V149" i="6"/>
  <c r="V555" i="6"/>
  <c r="V110" i="6"/>
  <c r="V328" i="6"/>
  <c r="U285" i="6"/>
  <c r="W149" i="6"/>
  <c r="AA244" i="6"/>
  <c r="V74" i="6"/>
  <c r="Y521" i="6"/>
  <c r="Y191" i="6"/>
  <c r="Y286" i="6"/>
  <c r="V442" i="6"/>
  <c r="W286" i="6"/>
  <c r="V286" i="6"/>
  <c r="Y110" i="6"/>
  <c r="Y510" i="6"/>
  <c r="W238" i="6"/>
  <c r="W535" i="6"/>
  <c r="V520" i="6"/>
  <c r="V519" i="6" s="1"/>
  <c r="V40" i="6"/>
  <c r="V535" i="6"/>
  <c r="V510" i="6"/>
  <c r="V490" i="6"/>
  <c r="X490" i="6" s="1"/>
  <c r="V404" i="6"/>
  <c r="Y535" i="6"/>
  <c r="Y490" i="6"/>
  <c r="Y442" i="6"/>
  <c r="Y368" i="6"/>
  <c r="Y94" i="6"/>
  <c r="Y40" i="6"/>
  <c r="V368" i="6"/>
  <c r="V238" i="6"/>
  <c r="W208" i="6"/>
  <c r="X208" i="6" s="1"/>
  <c r="V94" i="6"/>
  <c r="U535" i="6"/>
  <c r="U534" i="6" s="1"/>
  <c r="U533" i="6" s="1"/>
  <c r="U442" i="6"/>
  <c r="U441" i="6" s="1"/>
  <c r="U440" i="6" s="1"/>
  <c r="U254" i="6"/>
  <c r="U170" i="6"/>
  <c r="U148" i="6" s="1"/>
  <c r="W94" i="6"/>
  <c r="U94" i="6"/>
  <c r="U93" i="6" s="1"/>
  <c r="U74" i="6"/>
  <c r="U40" i="6"/>
  <c r="U39" i="6" s="1"/>
  <c r="U6" i="6" s="1"/>
  <c r="W328" i="6"/>
  <c r="W74" i="6"/>
  <c r="X74" i="6" s="1"/>
  <c r="U109" i="6"/>
  <c r="Y161" i="6"/>
  <c r="V191" i="6"/>
  <c r="W260" i="6"/>
  <c r="W520" i="6"/>
  <c r="W110" i="6"/>
  <c r="W555" i="6"/>
  <c r="W191" i="6"/>
  <c r="Y404" i="6"/>
  <c r="W161" i="6"/>
  <c r="W442" i="6"/>
  <c r="W510" i="6"/>
  <c r="W368" i="6"/>
  <c r="W490" i="6"/>
  <c r="W502" i="6"/>
  <c r="W404" i="6"/>
  <c r="W40" i="6"/>
  <c r="X510" i="6" l="1"/>
  <c r="X368" i="6"/>
  <c r="X535" i="6"/>
  <c r="X442" i="6"/>
  <c r="X260" i="6"/>
  <c r="X328" i="6"/>
  <c r="X286" i="6"/>
  <c r="X238" i="6"/>
  <c r="X191" i="6"/>
  <c r="X110" i="6"/>
  <c r="X171" i="6"/>
  <c r="X94" i="6"/>
  <c r="X40" i="6"/>
  <c r="W519" i="6"/>
  <c r="Y73" i="6"/>
  <c r="W170" i="6"/>
  <c r="Y148" i="6"/>
  <c r="Y190" i="6"/>
  <c r="V148" i="6"/>
  <c r="V109" i="6"/>
  <c r="V554" i="6"/>
  <c r="V367" i="6"/>
  <c r="W254" i="6"/>
  <c r="U189" i="6"/>
  <c r="V285" i="6"/>
  <c r="W367" i="6"/>
  <c r="V73" i="6"/>
  <c r="V39" i="6"/>
  <c r="Y367" i="6"/>
  <c r="Y285" i="6"/>
  <c r="V441" i="6"/>
  <c r="W285" i="6"/>
  <c r="Y520" i="6"/>
  <c r="Y519" i="6" s="1"/>
  <c r="W534" i="6"/>
  <c r="W73" i="6"/>
  <c r="X73" i="6" s="1"/>
  <c r="Y109" i="6"/>
  <c r="Y496" i="6"/>
  <c r="V403" i="6"/>
  <c r="Y441" i="6"/>
  <c r="V534" i="6"/>
  <c r="X534" i="6" s="1"/>
  <c r="V496" i="6"/>
  <c r="X496" i="6" s="1"/>
  <c r="V489" i="6"/>
  <c r="V190" i="6"/>
  <c r="Y534" i="6"/>
  <c r="Y489" i="6"/>
  <c r="Y403" i="6"/>
  <c r="Y93" i="6"/>
  <c r="Y39" i="6"/>
  <c r="Y6" i="6" s="1"/>
  <c r="V93" i="6"/>
  <c r="W93" i="6"/>
  <c r="W441" i="6"/>
  <c r="U108" i="6"/>
  <c r="W109" i="6"/>
  <c r="U73" i="6"/>
  <c r="U72" i="6" s="1"/>
  <c r="W554" i="6"/>
  <c r="W190" i="6"/>
  <c r="W39" i="6"/>
  <c r="W489" i="6"/>
  <c r="W496" i="6"/>
  <c r="W403" i="6"/>
  <c r="X519" i="6" l="1"/>
  <c r="X489" i="6"/>
  <c r="X441" i="6"/>
  <c r="X254" i="6"/>
  <c r="X367" i="6"/>
  <c r="X285" i="6"/>
  <c r="X190" i="6"/>
  <c r="X109" i="6"/>
  <c r="X170" i="6"/>
  <c r="X93" i="6"/>
  <c r="X39" i="6"/>
  <c r="V6" i="6"/>
  <c r="W148" i="6"/>
  <c r="W6" i="6"/>
  <c r="V108" i="6"/>
  <c r="V440" i="6"/>
  <c r="V402" i="6"/>
  <c r="Y108" i="6"/>
  <c r="Y72" i="6"/>
  <c r="U564" i="6"/>
  <c r="W533" i="6"/>
  <c r="V72" i="6"/>
  <c r="W72" i="6"/>
  <c r="W440" i="6"/>
  <c r="Y440" i="6"/>
  <c r="V533" i="6"/>
  <c r="V488" i="6"/>
  <c r="X488" i="6" s="1"/>
  <c r="V189" i="6"/>
  <c r="Y533" i="6"/>
  <c r="Y402" i="6"/>
  <c r="Y189" i="6"/>
  <c r="W402" i="6"/>
  <c r="W488" i="6"/>
  <c r="X533" i="6" l="1"/>
  <c r="X440" i="6"/>
  <c r="X72" i="6"/>
  <c r="W108" i="6"/>
  <c r="Y488" i="6"/>
  <c r="X6" i="6"/>
  <c r="W189" i="6"/>
  <c r="V564" i="6"/>
  <c r="Z6" i="6"/>
  <c r="X189" i="6" l="1"/>
  <c r="X108" i="6"/>
  <c r="Y564" i="6"/>
  <c r="W564" i="6"/>
  <c r="X564" i="6" s="1"/>
  <c r="P53" i="4"/>
  <c r="N13" i="4" l="1"/>
  <c r="N33" i="4" l="1"/>
  <c r="O33" i="4"/>
  <c r="Q33" i="4" l="1"/>
  <c r="O21" i="4"/>
  <c r="P48" i="4"/>
  <c r="P21" i="4" s="1"/>
  <c r="P9" i="4" l="1"/>
  <c r="Q21" i="4"/>
  <c r="O56" i="4"/>
  <c r="P56" i="4"/>
  <c r="N56" i="4"/>
  <c r="P52" i="4" l="1"/>
  <c r="O53" i="4" l="1"/>
  <c r="N53" i="4"/>
  <c r="N52" i="4" l="1"/>
  <c r="O52" i="4"/>
  <c r="Q52" i="4" s="1"/>
  <c r="R52" i="4" l="1"/>
  <c r="N17" i="4" l="1"/>
  <c r="N66" i="4"/>
  <c r="O48" i="4" l="1"/>
  <c r="Q48" i="4" s="1"/>
  <c r="N68" i="4" l="1"/>
  <c r="N51" i="4" s="1"/>
  <c r="N31" i="4"/>
  <c r="N11" i="4"/>
  <c r="R48" i="4" l="1"/>
  <c r="S48" i="4" s="1"/>
  <c r="P66" i="4"/>
  <c r="R68" i="4"/>
  <c r="R31" i="4"/>
  <c r="P31" i="4"/>
  <c r="R13" i="4"/>
  <c r="R11" i="4"/>
  <c r="R21" i="4" l="1"/>
  <c r="S21" i="4" s="1"/>
  <c r="R10" i="4"/>
  <c r="S10" i="4"/>
  <c r="S31" i="4"/>
  <c r="R51" i="4"/>
  <c r="N70" i="4"/>
  <c r="U565" i="6" s="1"/>
  <c r="R9" i="4" l="1"/>
  <c r="R70" i="4"/>
  <c r="S13" i="4"/>
  <c r="O31" i="4"/>
  <c r="P68" i="4"/>
  <c r="O68" i="4"/>
  <c r="O66" i="4"/>
  <c r="S17" i="4"/>
  <c r="O17" i="4"/>
  <c r="O10" i="4" s="1"/>
  <c r="Q10" i="4" l="1"/>
  <c r="O9" i="4"/>
  <c r="Q68" i="4"/>
  <c r="Y565" i="6"/>
  <c r="P51" i="4"/>
  <c r="Q11" i="4"/>
  <c r="Q17" i="4"/>
  <c r="S11" i="4"/>
  <c r="O51" i="4"/>
  <c r="Q51" i="4" l="1"/>
  <c r="P70" i="4"/>
  <c r="S70" i="4" s="1"/>
  <c r="O70" i="4"/>
  <c r="Q9" i="4"/>
  <c r="S9" i="4"/>
  <c r="Q70" i="4" l="1"/>
  <c r="V565" i="6"/>
  <c r="W565" i="6"/>
</calcChain>
</file>

<file path=xl/sharedStrings.xml><?xml version="1.0" encoding="utf-8"?>
<sst xmlns="http://schemas.openxmlformats.org/spreadsheetml/2006/main" count="2960" uniqueCount="720">
  <si>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</si>
  <si>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</si>
  <si>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</si>
  <si>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</si>
  <si>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</si>
  <si>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</si>
  <si>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</si>
  <si>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</si>
  <si>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</si>
  <si>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</si>
  <si>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</si>
  <si>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</si>
  <si>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</si>
  <si>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</si>
  <si>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</si>
  <si>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</si>
  <si>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</si>
  <si>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</si>
  <si>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</si>
  <si>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</si>
  <si>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</si>
  <si>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</si>
  <si>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</si>
  <si>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</si>
  <si>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</si>
  <si>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</si>
  <si>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</si>
  <si>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</si>
  <si>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</si>
  <si>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</si>
  <si>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</si>
  <si>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</si>
  <si>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</si>
  <si>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</si>
  <si>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</si>
  <si>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</si>
  <si>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</si>
  <si>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</si>
  <si>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</si>
  <si>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</si>
  <si>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</si>
  <si>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</si>
  <si>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</si>
  <si>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</si>
  <si>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</si>
  <si>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</si>
  <si>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</si>
  <si>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</si>
  <si>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</si>
  <si>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</si>
  <si>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</si>
  <si>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</si>
  <si>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</si>
  <si>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</si>
  <si>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</si>
  <si>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</si>
  <si>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</si>
  <si>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</si>
  <si>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</si>
  <si>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</si>
  <si>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</si>
  <si>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</si>
  <si>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</si>
  <si>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</si>
  <si>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</si>
  <si>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</si>
  <si>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</si>
  <si>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</si>
  <si>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</si>
  <si>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</si>
  <si>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</si>
  <si>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</si>
  <si>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</si>
  <si>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</si>
  <si>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</si>
  <si>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</si>
  <si>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</si>
  <si>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</si>
  <si>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</si>
  <si>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</si>
  <si>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</si>
  <si>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</si>
  <si>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</si>
  <si>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</si>
  <si>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</si>
  <si>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</si>
  <si>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</si>
  <si>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</si>
  <si>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</si>
  <si>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</si>
  <si>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</si>
  <si>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</si>
  <si>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</si>
  <si>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</si>
  <si>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</si>
  <si>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</si>
  <si>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</si>
  <si>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</si>
  <si>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</si>
  <si>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</si>
  <si>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</si>
  <si>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</si>
  <si>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</si>
  <si>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</si>
  <si>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</si>
  <si>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</si>
  <si>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</si>
  <si>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</si>
  <si>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</si>
  <si>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</si>
  <si>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</si>
  <si>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</si>
  <si>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</si>
  <si>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</si>
  <si>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</si>
  <si>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</si>
  <si>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</si>
  <si>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</si>
  <si>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</si>
  <si>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</si>
  <si>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</si>
  <si>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</si>
  <si>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</si>
  <si>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</si>
  <si>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</si>
  <si>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</si>
  <si>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</si>
  <si>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</si>
  <si>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</si>
  <si>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</si>
  <si>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</si>
  <si>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</si>
  <si>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</si>
  <si>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</si>
  <si>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</si>
  <si>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</si>
  <si>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</si>
  <si>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</si>
  <si>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</si>
  <si>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</si>
  <si>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</si>
  <si>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</si>
  <si>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</si>
  <si>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</si>
  <si>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</si>
  <si>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</si>
  <si>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</si>
  <si>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</si>
  <si>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</si>
  <si>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</si>
  <si>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</si>
  <si>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</si>
  <si>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</si>
  <si>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</si>
  <si>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</si>
  <si>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</si>
  <si>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</si>
  <si>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</si>
  <si>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</si>
  <si>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</si>
  <si>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</si>
  <si>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</si>
  <si>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</si>
  <si>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</si>
  <si>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</si>
  <si>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</si>
  <si>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</si>
  <si>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</si>
  <si>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</si>
  <si>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</si>
  <si>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</si>
  <si>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</si>
  <si>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</si>
  <si>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</si>
  <si>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</si>
  <si>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</si>
  <si>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</si>
  <si>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</si>
  <si>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</si>
  <si>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</si>
  <si>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</si>
  <si>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</si>
  <si>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</si>
  <si>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</si>
  <si>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</si>
  <si>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</si>
  <si>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</si>
  <si>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</si>
  <si>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</si>
  <si>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</si>
  <si>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</si>
  <si>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</si>
  <si>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</si>
  <si>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</si>
  <si>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</si>
  <si>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</si>
  <si>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</si>
  <si>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</si>
  <si>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</si>
  <si>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</si>
  <si>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</si>
  <si>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</si>
  <si>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</si>
  <si>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</si>
  <si>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</si>
  <si>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</si>
  <si>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</si>
  <si>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</si>
  <si>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</si>
  <si>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</si>
  <si>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</si>
  <si>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</si>
  <si>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</si>
  <si>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</si>
  <si>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</si>
  <si>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</si>
  <si>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</si>
  <si>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</si>
  <si>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</si>
  <si>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</si>
  <si>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</si>
  <si>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</si>
  <si>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</si>
  <si>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</si>
  <si>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</si>
  <si>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</si>
  <si>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</si>
  <si>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</si>
  <si>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</si>
  <si>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</si>
  <si>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</si>
  <si>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</si>
  <si>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</si>
  <si>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</si>
  <si>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</si>
  <si>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</si>
  <si>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</si>
  <si>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</si>
  <si>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</si>
  <si>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</si>
  <si>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</si>
  <si>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</si>
  <si>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</si>
  <si>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</si>
  <si>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</si>
  <si>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</si>
  <si>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</si>
  <si>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</si>
  <si>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</si>
  <si>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</si>
  <si>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</si>
  <si>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</si>
  <si>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</si>
  <si>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</si>
  <si>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</si>
  <si>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</si>
  <si>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</si>
  <si>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</si>
  <si>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</si>
  <si>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</si>
  <si>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</si>
  <si>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</si>
  <si>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</si>
  <si>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</si>
  <si>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</si>
  <si>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</si>
  <si>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</si>
  <si>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</si>
  <si>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</si>
  <si>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</si>
  <si>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</si>
  <si>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</si>
  <si>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</si>
  <si>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</si>
  <si>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</si>
  <si>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</si>
  <si>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</si>
  <si>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</si>
  <si>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</si>
  <si>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</si>
  <si>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</si>
  <si>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</si>
  <si>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</si>
  <si>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</si>
  <si>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</si>
  <si>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</si>
  <si>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</si>
  <si>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</si>
  <si>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</si>
  <si>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</si>
  <si>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</si>
  <si>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</si>
  <si>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</si>
  <si>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</si>
  <si>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</si>
  <si>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</si>
  <si>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</si>
  <si>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</si>
  <si>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</si>
  <si>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</si>
  <si>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</si>
  <si>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</si>
  <si>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</si>
  <si>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</si>
  <si>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</si>
  <si>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</si>
  <si>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</si>
  <si>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</si>
  <si>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</si>
  <si>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</si>
  <si>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</si>
  <si>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</si>
  <si>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</si>
  <si>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</si>
  <si>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</si>
  <si>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</si>
  <si>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</si>
  <si>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</si>
  <si>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</si>
  <si>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</si>
  <si>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</si>
  <si>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</si>
  <si>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</si>
  <si>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</si>
  <si>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</si>
  <si>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</si>
  <si>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</si>
  <si>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</si>
  <si>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</si>
  <si>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</si>
  <si>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</si>
  <si>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</si>
  <si>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</si>
  <si>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</si>
  <si>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</si>
  <si>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</si>
  <si>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</si>
  <si>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</si>
  <si>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</si>
  <si>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</si>
  <si>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</si>
  <si>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</si>
  <si>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</si>
  <si>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</si>
  <si>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</si>
  <si>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</si>
  <si>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</si>
  <si>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</si>
  <si>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</si>
  <si>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</si>
  <si>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</si>
  <si>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</si>
  <si>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</si>
  <si>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</si>
  <si>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</si>
  <si>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</si>
  <si>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</si>
  <si>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</si>
  <si>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</si>
  <si>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</si>
  <si>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</si>
  <si>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</si>
  <si>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</si>
  <si>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</si>
  <si>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</si>
  <si>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</si>
  <si>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</si>
  <si>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</si>
  <si>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</si>
  <si>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</si>
  <si>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</si>
  <si>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</si>
  <si>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</si>
  <si>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</si>
  <si>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</si>
  <si>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</si>
  <si>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</si>
  <si>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</si>
  <si>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</si>
  <si>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</si>
  <si>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</si>
  <si>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</si>
  <si>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</si>
  <si>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</si>
  <si>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</si>
  <si>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</si>
  <si>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</si>
  <si>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</si>
  <si>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</si>
  <si>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</si>
  <si>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</si>
  <si>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</si>
  <si>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</si>
  <si>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</si>
  <si>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</si>
  <si>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</si>
  <si>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</si>
  <si>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</si>
  <si>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</si>
  <si>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</si>
  <si>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</si>
  <si>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</si>
  <si>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</si>
  <si>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</si>
  <si>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</si>
  <si>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</si>
  <si>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</si>
  <si>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</si>
  <si>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</si>
  <si>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</si>
  <si>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</si>
  <si>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</si>
  <si>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</si>
  <si>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</si>
  <si>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</si>
  <si>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</si>
  <si>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</si>
  <si>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</si>
  <si>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</si>
  <si>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</si>
  <si>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</si>
  <si>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</si>
  <si>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</si>
  <si>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</si>
  <si>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</si>
  <si>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</si>
  <si>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</si>
  <si>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</si>
  <si>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</si>
  <si>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</si>
  <si>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</si>
  <si>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</si>
  <si>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</si>
  <si>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</si>
  <si>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</si>
  <si>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</si>
  <si>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</si>
  <si>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</si>
  <si>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</si>
  <si>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</si>
  <si>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</si>
  <si>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</si>
  <si>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</si>
  <si>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</si>
  <si>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</si>
  <si>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</si>
  <si>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</si>
  <si>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</si>
  <si>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</si>
  <si>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</si>
  <si>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</si>
  <si>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</si>
  <si>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</si>
  <si>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</si>
  <si>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</si>
  <si>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</si>
  <si>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</si>
  <si>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</si>
  <si>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</si>
  <si>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</si>
  <si>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</si>
  <si>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</si>
  <si>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</si>
  <si>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</si>
  <si>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</si>
  <si>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</si>
  <si>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</si>
  <si>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</si>
  <si>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</si>
  <si>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</si>
  <si>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</si>
  <si>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</si>
  <si>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</si>
  <si>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</si>
  <si>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</si>
  <si>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</si>
  <si>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</si>
  <si>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</si>
  <si>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</si>
  <si>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</si>
  <si>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</si>
  <si>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</si>
  <si>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</si>
  <si>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</si>
  <si>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</si>
  <si>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</si>
  <si>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</si>
  <si>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</si>
  <si>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</si>
  <si>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</si>
  <si>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</si>
  <si>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</si>
  <si>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</si>
  <si>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</si>
  <si>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</si>
  <si>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</si>
  <si>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</si>
  <si>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</si>
  <si>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</si>
  <si>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</si>
  <si>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</si>
  <si>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</si>
  <si>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</si>
  <si>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</si>
  <si>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</si>
  <si>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</si>
  <si>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</si>
  <si>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</si>
  <si>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</si>
  <si>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</si>
  <si>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</si>
  <si>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</si>
  <si>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</si>
  <si>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</si>
  <si>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</si>
  <si>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</si>
  <si>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</si>
  <si>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</si>
  <si>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</si>
  <si>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</si>
  <si>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</si>
  <si>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</si>
  <si>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</si>
  <si>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</si>
  <si>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</si>
  <si>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</si>
  <si>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</si>
  <si>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</si>
  <si>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</si>
  <si>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</si>
  <si>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</si>
  <si>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</si>
  <si>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</si>
  <si>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</si>
  <si>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</si>
  <si>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</si>
  <si>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</si>
  <si>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</si>
  <si>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</si>
  <si>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</si>
  <si>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</si>
  <si>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</si>
  <si>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</si>
  <si>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</si>
  <si>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</si>
  <si>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</si>
  <si>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</si>
  <si>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</si>
  <si>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</si>
  <si>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</si>
  <si>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</si>
  <si>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</si>
  <si>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</si>
  <si>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</si>
  <si>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</si>
  <si>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</si>
  <si>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</si>
  <si>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</si>
  <si>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</si>
  <si>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</si>
  <si>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</si>
  <si>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</si>
  <si>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</si>
  <si>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</si>
  <si>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</si>
  <si>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</si>
  <si>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</si>
  <si>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</si>
  <si>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</si>
  <si>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</si>
  <si>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</si>
  <si>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</si>
  <si>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</si>
  <si>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</si>
  <si>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</si>
  <si>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</si>
  <si>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</si>
  <si>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</si>
  <si>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</si>
  <si>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</si>
  <si>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</si>
  <si>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</si>
  <si>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</si>
  <si>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</si>
  <si>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</si>
  <si>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</si>
  <si>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</si>
  <si>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</si>
  <si>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</si>
  <si>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</si>
  <si>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</si>
  <si>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</si>
  <si>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</si>
  <si>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</si>
  <si>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</si>
  <si>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</si>
  <si>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</si>
  <si>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</si>
  <si>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</si>
  <si>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</si>
  <si>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</si>
  <si>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</si>
  <si>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</si>
  <si>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</si>
  <si>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</si>
  <si>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</si>
  <si>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</si>
  <si>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</si>
  <si>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</si>
  <si>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</si>
  <si>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</si>
  <si>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</si>
  <si>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</si>
  <si>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</si>
  <si>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</si>
  <si>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</si>
  <si>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</si>
  <si>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</si>
  <si>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</si>
  <si>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</si>
  <si>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</si>
  <si>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</si>
  <si>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</si>
  <si>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</si>
  <si>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</si>
  <si>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</si>
  <si>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</si>
  <si>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</si>
  <si>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</si>
  <si>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</si>
  <si>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</si>
  <si>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</si>
  <si>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</si>
  <si>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</si>
  <si>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</si>
  <si>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</si>
  <si>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</si>
  <si>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</si>
  <si>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</si>
  <si>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</si>
  <si>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</si>
  <si>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</si>
  <si>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</si>
  <si>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</si>
  <si>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</si>
  <si>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</si>
  <si>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</si>
  <si>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</si>
  <si>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</si>
  <si>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</si>
  <si>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</si>
  <si>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</si>
  <si>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</si>
  <si>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</si>
  <si>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</si>
  <si>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</si>
  <si>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</si>
  <si>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</si>
  <si>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</si>
  <si>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</si>
  <si>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</si>
  <si>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</si>
  <si>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</si>
  <si>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</si>
  <si>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</si>
  <si>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</si>
  <si>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</si>
  <si>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</si>
  <si>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</si>
  <si>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</si>
  <si>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</si>
  <si>
    <t>121F300000</t>
  </si>
  <si>
    <t>121F367483</t>
  </si>
  <si>
    <t>121F367484</t>
  </si>
  <si>
    <t>121F36748S</t>
  </si>
  <si>
    <t xml:space="preserve"> Бюджетные инвестиции в объекты капитального строительства государственной (муниципальной) собственности</t>
  </si>
  <si>
    <t>Основное мероприятие "Реализация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</si>
  <si>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Фонда содействия реформированию ЖКХ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</si>
  <si>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бюджетов субъектов Российской Федерации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</si>
  <si>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местных бюджетов</t>
  </si>
  <si>
    <t>9990075540</t>
  </si>
  <si>
    <t xml:space="preserve">Прочая закупка товаров, работ и услуг </t>
  </si>
  <si>
    <t>0870274220</t>
  </si>
  <si>
    <t>Муниципальная  программа "Муниципальная собственность Моздокского городского поселения на 2018-2024 годы."</t>
  </si>
  <si>
    <t>Муниципальная  программа "Гражданская оборона и чрезвычайные ситуации в  Моздокском городском поселении на 2018-2024 годы."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</si>
  <si>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2018-2024 годы."</t>
  </si>
  <si>
    <t>Муниципальная программа "Местное самоуправление и гражданское общество в Моздокском городском поселении на 2018-2024 годы"</t>
  </si>
  <si>
    <t>Подпрограмма  "Развитие местного самоуправления и гражданского общества в Моздокском городском поселении на 2018-2024 годы"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</si>
  <si>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2018-2024 годы." 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</si>
  <si>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2018-2024 годы"</t>
  </si>
  <si>
    <t>Муниципальная программа "Жилищно-коммунальное и городское хозяйство в Моздокском городском поселении на 2018-2024 годы"</t>
  </si>
  <si>
    <t>Муниципальная программа "Малое и среднее предпринимательство в муниципальном образовании-Моздокское городское поселение на 2018-2024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</si>
  <si>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2018-2024 годы"</t>
  </si>
  <si>
    <t>Муниципальная адресная программа "Переселение граждан из аварийного жилищного фонда в  Моздокском городском поселении на период 2022-2023 годы"</t>
  </si>
  <si>
    <t>Муниципальная программа "Жилищно-коммунальное и городское хозяйство в Моздокском городском поселении на  2018-2024 годы"</t>
  </si>
  <si>
    <t>Подпрограмма  "Благоустройство территории города и содержание мест захоронения  Моздокского городского поселения на  2018-2024 годы"</t>
  </si>
  <si>
    <t>Муниципальная программа "Молодежь Моздока на 2018 - 2024 годы."</t>
  </si>
  <si>
    <t>Подпрограмма "Обеспечение создания условий для реализации муниципальной программы "Молодежь Моздока на  2018 - 2024 годы"</t>
  </si>
  <si>
    <t>Муниципальная программа "Социальная политика муниципального образования Моздокское городское поселение на 2018-2024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</si>
  <si>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2018-2024 годы"</t>
  </si>
  <si>
    <t>Муниципальная программа "Молодежь Моздока на  2018 - 2024 годы."</t>
  </si>
  <si>
    <t>Подпрограмма "Обеспечение создания условий для реализации муниципальной программы "Молодежь Моздока на 2018 - 2024 годы"</t>
  </si>
  <si>
    <t>151F255551</t>
  </si>
  <si>
    <t>Расходы по решению судебных инстанций</t>
  </si>
  <si>
    <t>880</t>
  </si>
  <si>
    <t>Специальные расходы</t>
  </si>
  <si>
    <t>в 2,4 раза</t>
  </si>
  <si>
    <t>в 3,5 раза</t>
  </si>
  <si>
    <t>в 2,1 раза</t>
  </si>
  <si>
    <t>НАЛОГОВЫЕ ДОХОДЫ</t>
  </si>
  <si>
    <t>НЕНАЛОГОВЫЕ ДОХОДЫ</t>
  </si>
  <si>
    <t>План на 01.09.2022 г.</t>
  </si>
  <si>
    <t>Исполнено на 01.09.2021 г.</t>
  </si>
  <si>
    <t>Остаток денежных средств на 01.09.2022 г.</t>
  </si>
  <si>
    <t>Исполнено на 01.09.2022 г.</t>
  </si>
  <si>
    <t>в 2,3 раза</t>
  </si>
  <si>
    <t>в 102,4 раза</t>
  </si>
  <si>
    <t>в 95,3 раза</t>
  </si>
  <si>
    <t>в 4,2 раза</t>
  </si>
  <si>
    <t>на 1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</si>
</sst>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0" borderId="0"/>
  </cellStyleXfs>
  <cellXfs count="16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/>
    <xf numFmtId="170" fontId="11" fillId="0" borderId="1" xfId="1" applyNumberFormat="1" applyFont="1" applyFill="1" applyBorder="1" applyAlignment="1">
      <alignment horizontal="right"/>
    </xf>
    <xf numFmtId="170" fontId="12" fillId="0" borderId="1" xfId="1" applyNumberFormat="1" applyFont="1" applyFill="1" applyBorder="1" applyAlignment="1">
      <alignment horizontal="right"/>
    </xf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9" fillId="0" borderId="0" xfId="0" applyFont="1" applyFill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3" fontId="11" fillId="0" borderId="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4" fontId="11" fillId="0" borderId="1" xfId="1" applyNumberFormat="1" applyFont="1" applyFill="1" applyBorder="1" applyAlignment="1">
      <alignment horizontal="center"/>
    </xf>
    <xf numFmtId="3" fontId="0" fillId="0" borderId="0" xfId="0" applyNumberFormat="1" applyFill="1" applyAlignment="1"/>
    <xf numFmtId="0" fontId="11" fillId="0" borderId="1" xfId="1" applyNumberFormat="1" applyFont="1" applyFill="1" applyBorder="1" applyAlignment="1">
      <alignment horizontal="left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left" wrapText="1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12" fillId="4" borderId="1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0" fontId="12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0" fontId="21" fillId="0" borderId="1" xfId="1" applyNumberFormat="1" applyFont="1" applyFill="1" applyBorder="1" applyAlignment="1">
      <alignment horizontal="left"/>
    </xf>
    <xf numFmtId="0" fontId="22" fillId="0" borderId="1" xfId="1" applyFont="1" applyFill="1" applyBorder="1" applyAlignment="1">
      <alignment horizontal="left" vertical="center"/>
    </xf>
    <xf numFmtId="41" fontId="19" fillId="0" borderId="1" xfId="3" applyFont="1" applyFill="1" applyBorder="1" applyAlignment="1">
      <alignment horizontal="right" vertical="center"/>
    </xf>
    <xf numFmtId="0" fontId="9" fillId="0" borderId="0" xfId="0" applyFont="1" applyFill="1" applyAlignment="1"/>
    <xf numFmtId="49" fontId="9" fillId="0" borderId="0" xfId="0" applyNumberFormat="1" applyFont="1" applyFill="1"/>
    <xf numFmtId="0" fontId="9" fillId="0" borderId="0" xfId="0" applyFont="1" applyFill="1" applyBorder="1" applyAlignment="1"/>
    <xf numFmtId="0" fontId="12" fillId="3" borderId="1" xfId="1" applyNumberFormat="1" applyFont="1" applyFill="1" applyBorder="1" applyAlignment="1">
      <alignment horizontal="left"/>
    </xf>
    <xf numFmtId="0" fontId="23" fillId="0" borderId="3" xfId="4" applyFont="1" applyFill="1" applyBorder="1" applyAlignment="1">
      <alignment horizontal="left" wrapText="1"/>
    </xf>
    <xf numFmtId="0" fontId="23" fillId="0" borderId="4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  <xf numFmtId="171" fontId="17" fillId="0" borderId="1" xfId="1" applyNumberFormat="1" applyFont="1" applyFill="1" applyBorder="1" applyAlignment="1">
      <alignment horizontal="right"/>
    </xf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4" fontId="20" fillId="0" borderId="1" xfId="3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171" fontId="15" fillId="0" borderId="1" xfId="1" applyNumberFormat="1" applyFont="1" applyFill="1" applyBorder="1" applyAlignment="1">
      <alignment horizontal="center" vertical="center" wrapText="1"/>
    </xf>
    <xf numFmtId="4" fontId="19" fillId="0" borderId="1" xfId="2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/>
    <xf numFmtId="4" fontId="17" fillId="0" borderId="1" xfId="3" applyNumberFormat="1" applyFont="1" applyFill="1" applyBorder="1" applyAlignment="1"/>
    <xf numFmtId="4" fontId="18" fillId="0" borderId="1" xfId="1" applyNumberFormat="1" applyFont="1" applyFill="1" applyBorder="1" applyAlignment="1"/>
    <xf numFmtId="4" fontId="17" fillId="0" borderId="1" xfId="2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Alignment="1"/>
    <xf numFmtId="171" fontId="9" fillId="0" borderId="0" xfId="0" applyNumberFormat="1" applyFont="1" applyFill="1"/>
    <xf numFmtId="166" fontId="9" fillId="0" borderId="0" xfId="0" applyNumberFormat="1" applyFont="1" applyFill="1" applyAlignment="1"/>
    <xf numFmtId="166" fontId="9" fillId="0" borderId="0" xfId="0" applyNumberFormat="1" applyFont="1" applyFill="1" applyBorder="1" applyAlignment="1"/>
    <xf numFmtId="169" fontId="17" fillId="0" borderId="1" xfId="1" applyNumberFormat="1" applyFont="1" applyFill="1" applyBorder="1" applyAlignment="1">
      <alignment horizontal="right" wrapText="1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4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mruColors>
      <color rgb="FF0ABEF6"/>
      <color rgb="FFADE5AD"/>
      <color rgb="FF5ED4A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30" zoomScaleSheetLayoutView="100" workbookViewId="0">
      <selection activeCell="S15" sqref="S15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5" width="16" style="21" customWidth="1"/>
    <col min="16" max="16" width="16" style="96" customWidth="1"/>
    <col min="17" max="17" width="11.7109375" style="21" customWidth="1"/>
    <col min="18" max="18" width="14.7109375" style="36" customWidth="1"/>
    <col min="19" max="19" width="11.28515625" style="21" customWidth="1"/>
    <col min="20" max="16384" width="9.140625" style="9"/>
  </cols>
  <sheetData>
    <row r="1" spans="1:19" s="21" customFormat="1" x14ac:dyDescent="0.25">
      <c r="A1" s="99" t="s">
        <v>383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33"/>
    </row>
    <row r="2" spans="1:19" s="21" customFormat="1" x14ac:dyDescent="0.25">
      <c r="A2" s="99" t="s">
        <v>384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33"/>
    </row>
    <row r="3" spans="1:19" s="21" customFormat="1" x14ac:dyDescent="0.25">
      <c r="A3" s="99" t="s">
        <v>385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3"/>
    </row>
    <row r="4" spans="1:19" s="21" customFormat="1" x14ac:dyDescent="0.25">
      <c r="A4" s="99" t="s">
        <v>719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33"/>
    </row>
    <row r="5" spans="1:19" s="21" customFormat="1" x14ac:dyDescent="0.25">
      <c r="A5" s="100" t="s">
        <v>386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s="27" customFormat="1" ht="45" x14ac:dyDescent="0.25">
      <c r="A6" s="1" t="s">
        <v>140</v>
      </c>
      <c r="B6" s="118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" t="s">
        <v>632</v>
      </c>
      <c r="O6" s="1" t="s">
        <v>711</v>
      </c>
      <c r="P6" s="85" t="s">
        <v>714</v>
      </c>
      <c r="Q6" s="1" t="s">
        <v>351</v>
      </c>
      <c r="R6" s="34" t="s">
        <v>712</v>
      </c>
      <c r="S6" s="1" t="s">
        <v>437</v>
      </c>
    </row>
    <row r="7" spans="1:19" s="10" customFormat="1" ht="12" customHeight="1" x14ac:dyDescent="0.25">
      <c r="A7" s="1">
        <v>1</v>
      </c>
      <c r="B7" s="118">
        <v>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">
        <v>3</v>
      </c>
      <c r="O7" s="1">
        <v>4</v>
      </c>
      <c r="P7" s="86">
        <v>5</v>
      </c>
      <c r="Q7" s="1">
        <v>6</v>
      </c>
      <c r="R7" s="1">
        <v>7</v>
      </c>
      <c r="S7" s="1">
        <v>8</v>
      </c>
    </row>
    <row r="8" spans="1:19" s="10" customFormat="1" x14ac:dyDescent="0.25">
      <c r="A8" s="1"/>
      <c r="B8" s="119" t="s">
        <v>352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"/>
      <c r="O8" s="1"/>
      <c r="P8" s="86"/>
      <c r="Q8" s="1"/>
      <c r="R8" s="34"/>
      <c r="S8" s="1"/>
    </row>
    <row r="9" spans="1:19" ht="18.75" customHeight="1" x14ac:dyDescent="0.25">
      <c r="A9" s="20" t="s">
        <v>353</v>
      </c>
      <c r="B9" s="104" t="s">
        <v>322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2">
        <f>N10+N21</f>
        <v>153277600</v>
      </c>
      <c r="O9" s="2">
        <f>O10+O21</f>
        <v>91498802.670000002</v>
      </c>
      <c r="P9" s="2">
        <f>P10+P21</f>
        <v>95369938.75</v>
      </c>
      <c r="Q9" s="41">
        <f>P9/O9*100</f>
        <v>104.23080517672089</v>
      </c>
      <c r="R9" s="3">
        <f>R10+R21</f>
        <v>90661013</v>
      </c>
      <c r="S9" s="41">
        <f>P9/R9*100</f>
        <v>105.19399198639002</v>
      </c>
    </row>
    <row r="10" spans="1:19" ht="18.75" customHeight="1" x14ac:dyDescent="0.25">
      <c r="A10" s="20"/>
      <c r="B10" s="115" t="s">
        <v>709</v>
      </c>
      <c r="C10" s="116"/>
      <c r="D10" s="116"/>
      <c r="E10" s="116"/>
      <c r="F10" s="116"/>
      <c r="G10" s="116"/>
      <c r="H10" s="116"/>
      <c r="I10" s="116"/>
      <c r="J10" s="117"/>
      <c r="K10" s="97"/>
      <c r="L10" s="97"/>
      <c r="M10" s="97"/>
      <c r="N10" s="2">
        <f>N11+N13+N17</f>
        <v>128063100</v>
      </c>
      <c r="O10" s="2">
        <f t="shared" ref="O10:R10" si="0">O11+O13+O17</f>
        <v>75224980</v>
      </c>
      <c r="P10" s="2">
        <f t="shared" si="0"/>
        <v>74044729.409999996</v>
      </c>
      <c r="Q10" s="41">
        <f>P10/O10*100</f>
        <v>98.431039011243342</v>
      </c>
      <c r="R10" s="2">
        <f t="shared" si="0"/>
        <v>71964667</v>
      </c>
      <c r="S10" s="41">
        <f>P10/R10*100</f>
        <v>102.89039399015074</v>
      </c>
    </row>
    <row r="11" spans="1:19" s="11" customFormat="1" ht="18.75" customHeight="1" x14ac:dyDescent="0.25">
      <c r="A11" s="19" t="s">
        <v>354</v>
      </c>
      <c r="B11" s="104" t="s">
        <v>323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4">
        <f>N12</f>
        <v>88961000</v>
      </c>
      <c r="O11" s="4">
        <f>O12</f>
        <v>56400000</v>
      </c>
      <c r="P11" s="88">
        <f t="shared" ref="P11" si="1">P12</f>
        <v>54701803.789999999</v>
      </c>
      <c r="Q11" s="41">
        <f>P11/O11*100</f>
        <v>96.98901381205674</v>
      </c>
      <c r="R11" s="35">
        <f t="shared" ref="R11" si="2">R12</f>
        <v>53872392</v>
      </c>
      <c r="S11" s="41">
        <f>P11/R11*100</f>
        <v>101.53958597197614</v>
      </c>
    </row>
    <row r="12" spans="1:19" s="8" customFormat="1" ht="18.75" customHeight="1" x14ac:dyDescent="0.25">
      <c r="A12" s="20" t="s">
        <v>355</v>
      </c>
      <c r="B12" s="114" t="s">
        <v>324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5">
        <v>88961000</v>
      </c>
      <c r="O12" s="5">
        <v>56400000</v>
      </c>
      <c r="P12" s="89">
        <v>54701803.789999999</v>
      </c>
      <c r="Q12" s="42">
        <f>P12/O12*100</f>
        <v>96.98901381205674</v>
      </c>
      <c r="R12" s="6">
        <v>53872392</v>
      </c>
      <c r="S12" s="42">
        <f>P12/R12*100</f>
        <v>101.53958597197614</v>
      </c>
    </row>
    <row r="13" spans="1:19" s="11" customFormat="1" ht="18.75" customHeight="1" x14ac:dyDescent="0.25">
      <c r="A13" s="19" t="s">
        <v>356</v>
      </c>
      <c r="B13" s="104" t="s">
        <v>325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4">
        <f>SUM(N14:N16)</f>
        <v>14836600</v>
      </c>
      <c r="O13" s="4">
        <f>SUM(O14:O16)</f>
        <v>10618980</v>
      </c>
      <c r="P13" s="88">
        <f>SUM(P14:P16)</f>
        <v>11851484.01</v>
      </c>
      <c r="Q13" s="42">
        <f>P13/O13*100</f>
        <v>111.60661391207066</v>
      </c>
      <c r="R13" s="35">
        <f t="shared" ref="R13" si="3">SUM(R14:R16)</f>
        <v>10318270</v>
      </c>
      <c r="S13" s="41">
        <f t="shared" ref="S13:S70" si="4">P13/R13*100</f>
        <v>114.85921583753867</v>
      </c>
    </row>
    <row r="14" spans="1:19" s="8" customFormat="1" ht="18.75" customHeight="1" x14ac:dyDescent="0.25">
      <c r="A14" s="20" t="s">
        <v>357</v>
      </c>
      <c r="B14" s="114" t="s">
        <v>326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5">
        <v>13388600</v>
      </c>
      <c r="O14" s="5">
        <v>9313000</v>
      </c>
      <c r="P14" s="89">
        <v>10812631.77</v>
      </c>
      <c r="Q14" s="42">
        <f t="shared" ref="Q14:Q25" si="5">P14/O14*100</f>
        <v>116.10256383549876</v>
      </c>
      <c r="R14" s="6">
        <v>8606459</v>
      </c>
      <c r="S14" s="42">
        <f>P14/R14*100</f>
        <v>125.63391947838245</v>
      </c>
    </row>
    <row r="15" spans="1:19" s="8" customFormat="1" ht="18.75" customHeight="1" x14ac:dyDescent="0.25">
      <c r="A15" s="20" t="s">
        <v>358</v>
      </c>
      <c r="B15" s="114" t="s">
        <v>327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5">
        <v>40000</v>
      </c>
      <c r="O15" s="5">
        <v>38000</v>
      </c>
      <c r="P15" s="89">
        <v>-13356.68</v>
      </c>
      <c r="Q15" s="42">
        <f t="shared" si="5"/>
        <v>-35.149157894736845</v>
      </c>
      <c r="R15" s="6">
        <v>1093819</v>
      </c>
      <c r="S15" s="42"/>
    </row>
    <row r="16" spans="1:19" s="8" customFormat="1" ht="18.75" customHeight="1" x14ac:dyDescent="0.25">
      <c r="A16" s="20" t="s">
        <v>359</v>
      </c>
      <c r="B16" s="114" t="s">
        <v>328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5">
        <v>1408000</v>
      </c>
      <c r="O16" s="5">
        <v>1267980</v>
      </c>
      <c r="P16" s="89">
        <v>1052208.92</v>
      </c>
      <c r="Q16" s="42">
        <f t="shared" si="5"/>
        <v>82.98308490670199</v>
      </c>
      <c r="R16" s="6">
        <v>617992</v>
      </c>
      <c r="S16" s="42">
        <f t="shared" ref="S15:S16" si="6">P16/R16*100</f>
        <v>170.26254708798817</v>
      </c>
    </row>
    <row r="17" spans="1:19" s="11" customFormat="1" ht="17.25" customHeight="1" x14ac:dyDescent="0.25">
      <c r="A17" s="19" t="s">
        <v>360</v>
      </c>
      <c r="B17" s="104" t="s">
        <v>329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4">
        <f>SUM(N18:N20)</f>
        <v>24265500</v>
      </c>
      <c r="O17" s="4">
        <f>SUM(O18:O20)</f>
        <v>8206000</v>
      </c>
      <c r="P17" s="88">
        <f>SUM(P18:P20)</f>
        <v>7491441.6100000003</v>
      </c>
      <c r="Q17" s="41">
        <f t="shared" si="5"/>
        <v>91.292244820862791</v>
      </c>
      <c r="R17" s="35">
        <f>SUM(R18:R20)</f>
        <v>7774005</v>
      </c>
      <c r="S17" s="41">
        <f t="shared" si="4"/>
        <v>96.365279029277701</v>
      </c>
    </row>
    <row r="18" spans="1:19" s="12" customFormat="1" ht="29.25" customHeight="1" x14ac:dyDescent="0.25">
      <c r="A18" s="20" t="s">
        <v>361</v>
      </c>
      <c r="B18" s="114" t="s">
        <v>330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5">
        <v>9695500</v>
      </c>
      <c r="O18" s="5">
        <v>2336000</v>
      </c>
      <c r="P18" s="89">
        <v>2876750.49</v>
      </c>
      <c r="Q18" s="42">
        <f t="shared" si="5"/>
        <v>123.14856549657536</v>
      </c>
      <c r="R18" s="6">
        <v>1906069</v>
      </c>
      <c r="S18" s="42">
        <f t="shared" si="4"/>
        <v>150.92583164617861</v>
      </c>
    </row>
    <row r="19" spans="1:19" ht="29.25" customHeight="1" x14ac:dyDescent="0.25">
      <c r="A19" s="20" t="s">
        <v>362</v>
      </c>
      <c r="B19" s="114" t="s">
        <v>331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5">
        <v>8000000</v>
      </c>
      <c r="O19" s="5">
        <v>3222000</v>
      </c>
      <c r="P19" s="89">
        <v>3227289.58</v>
      </c>
      <c r="Q19" s="42">
        <f t="shared" si="5"/>
        <v>100.16417070142769</v>
      </c>
      <c r="R19" s="6">
        <v>4629300</v>
      </c>
      <c r="S19" s="42">
        <f t="shared" si="4"/>
        <v>69.714418594603927</v>
      </c>
    </row>
    <row r="20" spans="1:19" ht="29.25" customHeight="1" x14ac:dyDescent="0.25">
      <c r="A20" s="20" t="s">
        <v>363</v>
      </c>
      <c r="B20" s="114" t="s">
        <v>332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5">
        <v>6570000</v>
      </c>
      <c r="O20" s="5">
        <v>2648000</v>
      </c>
      <c r="P20" s="89">
        <v>1387401.54</v>
      </c>
      <c r="Q20" s="42">
        <f t="shared" si="5"/>
        <v>52.394317975830816</v>
      </c>
      <c r="R20" s="6">
        <v>1238636</v>
      </c>
      <c r="S20" s="42">
        <f t="shared" si="4"/>
        <v>112.01043244342972</v>
      </c>
    </row>
    <row r="21" spans="1:19" s="11" customFormat="1" ht="29.25" customHeight="1" x14ac:dyDescent="0.25">
      <c r="A21" s="19"/>
      <c r="B21" s="115" t="s">
        <v>710</v>
      </c>
      <c r="C21" s="116"/>
      <c r="D21" s="116"/>
      <c r="E21" s="116"/>
      <c r="F21" s="116"/>
      <c r="G21" s="116"/>
      <c r="H21" s="116"/>
      <c r="I21" s="116"/>
      <c r="J21" s="117"/>
      <c r="K21" s="97"/>
      <c r="L21" s="97"/>
      <c r="M21" s="97"/>
      <c r="N21" s="2">
        <f>N22+N31+N33+N38+N48</f>
        <v>25214500</v>
      </c>
      <c r="O21" s="2">
        <f t="shared" ref="O21:R21" si="7">O22+O31+O33+O38+O48</f>
        <v>16273822.67</v>
      </c>
      <c r="P21" s="2">
        <f t="shared" si="7"/>
        <v>21325209.34</v>
      </c>
      <c r="Q21" s="41">
        <f t="shared" si="5"/>
        <v>131.03995153709022</v>
      </c>
      <c r="R21" s="2">
        <f t="shared" si="7"/>
        <v>18696346</v>
      </c>
      <c r="S21" s="41">
        <f t="shared" si="4"/>
        <v>114.0608402304921</v>
      </c>
    </row>
    <row r="22" spans="1:19" s="11" customFormat="1" ht="29.25" customHeight="1" x14ac:dyDescent="0.25">
      <c r="A22" s="19" t="s">
        <v>364</v>
      </c>
      <c r="B22" s="104" t="s">
        <v>333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4">
        <f>SUM(N23:N30)</f>
        <v>14359620</v>
      </c>
      <c r="O22" s="4">
        <f t="shared" ref="O22:P22" si="8">SUM(O23:O30)</f>
        <v>8553836</v>
      </c>
      <c r="P22" s="4">
        <f t="shared" si="8"/>
        <v>9475496.1799999997</v>
      </c>
      <c r="Q22" s="41">
        <f>P22/O22*100</f>
        <v>110.77481705284038</v>
      </c>
      <c r="R22" s="35">
        <f>SUM(R23:R30)</f>
        <v>6816417</v>
      </c>
      <c r="S22" s="42">
        <f t="shared" si="4"/>
        <v>139.00992530239859</v>
      </c>
    </row>
    <row r="23" spans="1:19" s="12" customFormat="1" ht="41.25" customHeight="1" x14ac:dyDescent="0.25">
      <c r="A23" s="20" t="s">
        <v>365</v>
      </c>
      <c r="B23" s="114" t="s">
        <v>334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5">
        <v>3536300</v>
      </c>
      <c r="O23" s="5">
        <v>1987056</v>
      </c>
      <c r="P23" s="89">
        <v>2448004.73</v>
      </c>
      <c r="Q23" s="42">
        <f>P23/O23*100</f>
        <v>123.19757118068138</v>
      </c>
      <c r="R23" s="6">
        <v>2933665</v>
      </c>
      <c r="S23" s="42">
        <f t="shared" si="4"/>
        <v>83.445271699393075</v>
      </c>
    </row>
    <row r="24" spans="1:19" s="12" customFormat="1" ht="41.25" customHeight="1" x14ac:dyDescent="0.25">
      <c r="A24" s="20" t="s">
        <v>366</v>
      </c>
      <c r="B24" s="114" t="s">
        <v>335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5">
        <v>292600</v>
      </c>
      <c r="O24" s="5">
        <v>146300</v>
      </c>
      <c r="P24" s="89">
        <v>145890.25</v>
      </c>
      <c r="Q24" s="42">
        <f>P24/O24*100</f>
        <v>99.719924812030072</v>
      </c>
      <c r="R24" s="6">
        <v>128244</v>
      </c>
      <c r="S24" s="42">
        <f t="shared" si="4"/>
        <v>113.75990299741119</v>
      </c>
    </row>
    <row r="25" spans="1:19" s="12" customFormat="1" ht="41.25" customHeight="1" x14ac:dyDescent="0.25">
      <c r="A25" s="20" t="s">
        <v>367</v>
      </c>
      <c r="B25" s="114" t="s">
        <v>336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5">
        <v>468820</v>
      </c>
      <c r="O25" s="5">
        <v>312546.67</v>
      </c>
      <c r="P25" s="89">
        <v>393838.52</v>
      </c>
      <c r="Q25" s="42">
        <f t="shared" si="5"/>
        <v>126.0095076360916</v>
      </c>
      <c r="R25" s="6">
        <v>277278</v>
      </c>
      <c r="S25" s="42">
        <f t="shared" si="4"/>
        <v>142.03742092773319</v>
      </c>
    </row>
    <row r="26" spans="1:19" s="12" customFormat="1" ht="27.75" customHeight="1" x14ac:dyDescent="0.25">
      <c r="A26" s="20" t="s">
        <v>368</v>
      </c>
      <c r="B26" s="114" t="s">
        <v>337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5">
        <v>4401900</v>
      </c>
      <c r="O26" s="5">
        <v>2934600</v>
      </c>
      <c r="P26" s="89">
        <v>2913832</v>
      </c>
      <c r="Q26" s="42">
        <f>P26/O26*100</f>
        <v>99.29230559531112</v>
      </c>
      <c r="R26" s="6">
        <v>3159308</v>
      </c>
      <c r="S26" s="42">
        <f t="shared" si="4"/>
        <v>92.230070635721489</v>
      </c>
    </row>
    <row r="27" spans="1:19" s="12" customFormat="1" ht="53.25" customHeight="1" x14ac:dyDescent="0.25">
      <c r="A27" s="20" t="s">
        <v>626</v>
      </c>
      <c r="B27" s="105" t="s">
        <v>627</v>
      </c>
      <c r="C27" s="106"/>
      <c r="D27" s="106"/>
      <c r="E27" s="106"/>
      <c r="F27" s="106"/>
      <c r="G27" s="106"/>
      <c r="H27" s="106"/>
      <c r="I27" s="106"/>
      <c r="J27" s="107"/>
      <c r="K27" s="77"/>
      <c r="L27" s="77"/>
      <c r="M27" s="77"/>
      <c r="N27" s="5"/>
      <c r="O27" s="5"/>
      <c r="P27" s="89">
        <v>50</v>
      </c>
      <c r="Q27" s="42"/>
      <c r="R27" s="6"/>
      <c r="S27" s="42"/>
    </row>
    <row r="28" spans="1:19" s="12" customFormat="1" ht="27.75" customHeight="1" x14ac:dyDescent="0.25">
      <c r="A28" s="20" t="s">
        <v>369</v>
      </c>
      <c r="B28" s="114" t="s">
        <v>338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5">
        <v>50000</v>
      </c>
      <c r="O28" s="5">
        <v>50000</v>
      </c>
      <c r="P28" s="89">
        <v>22600</v>
      </c>
      <c r="Q28" s="42">
        <f t="shared" ref="Q28:Q32" si="9">P28/O28*100</f>
        <v>45.2</v>
      </c>
      <c r="R28" s="6">
        <v>176300</v>
      </c>
      <c r="S28" s="42">
        <f t="shared" si="4"/>
        <v>12.819058423142371</v>
      </c>
    </row>
    <row r="29" spans="1:19" s="12" customFormat="1" ht="39.75" customHeight="1" x14ac:dyDescent="0.25">
      <c r="A29" s="20" t="s">
        <v>370</v>
      </c>
      <c r="B29" s="114" t="s">
        <v>339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5">
        <v>260000</v>
      </c>
      <c r="O29" s="5">
        <v>173333.33</v>
      </c>
      <c r="P29" s="89">
        <v>167994.76</v>
      </c>
      <c r="Q29" s="42">
        <f t="shared" si="9"/>
        <v>96.92005571000108</v>
      </c>
      <c r="R29" s="6">
        <v>141622</v>
      </c>
      <c r="S29" s="42">
        <f t="shared" si="4"/>
        <v>118.62193726963326</v>
      </c>
    </row>
    <row r="30" spans="1:19" s="12" customFormat="1" ht="58.5" customHeight="1" x14ac:dyDescent="0.25">
      <c r="A30" s="20" t="s">
        <v>667</v>
      </c>
      <c r="B30" s="105" t="s">
        <v>668</v>
      </c>
      <c r="C30" s="106"/>
      <c r="D30" s="106"/>
      <c r="E30" s="106"/>
      <c r="F30" s="106"/>
      <c r="G30" s="106"/>
      <c r="H30" s="106"/>
      <c r="I30" s="106"/>
      <c r="J30" s="107"/>
      <c r="K30" s="79"/>
      <c r="L30" s="79"/>
      <c r="M30" s="79"/>
      <c r="N30" s="5">
        <v>5350000</v>
      </c>
      <c r="O30" s="5">
        <v>2950000</v>
      </c>
      <c r="P30" s="89">
        <v>3383285.92</v>
      </c>
      <c r="Q30" s="42">
        <f t="shared" si="9"/>
        <v>114.68765830508474</v>
      </c>
      <c r="R30" s="6"/>
      <c r="S30" s="42"/>
    </row>
    <row r="31" spans="1:19" s="13" customFormat="1" ht="21" customHeight="1" x14ac:dyDescent="0.25">
      <c r="A31" s="19" t="s">
        <v>388</v>
      </c>
      <c r="B31" s="115" t="s">
        <v>613</v>
      </c>
      <c r="C31" s="116"/>
      <c r="D31" s="116"/>
      <c r="E31" s="116"/>
      <c r="F31" s="116"/>
      <c r="G31" s="116"/>
      <c r="H31" s="116"/>
      <c r="I31" s="116"/>
      <c r="J31" s="117"/>
      <c r="K31" s="23"/>
      <c r="L31" s="23"/>
      <c r="M31" s="23"/>
      <c r="N31" s="2">
        <f>N32</f>
        <v>178000</v>
      </c>
      <c r="O31" s="2">
        <f>O32</f>
        <v>178000</v>
      </c>
      <c r="P31" s="87">
        <f>P32</f>
        <v>209591.6</v>
      </c>
      <c r="Q31" s="42">
        <f t="shared" si="9"/>
        <v>117.74808988764045</v>
      </c>
      <c r="R31" s="3">
        <f>R32</f>
        <v>1145805</v>
      </c>
      <c r="S31" s="42">
        <f t="shared" si="4"/>
        <v>18.292082858776144</v>
      </c>
    </row>
    <row r="32" spans="1:19" s="12" customFormat="1" ht="21" customHeight="1" x14ac:dyDescent="0.25">
      <c r="A32" s="20" t="s">
        <v>544</v>
      </c>
      <c r="B32" s="105" t="s">
        <v>389</v>
      </c>
      <c r="C32" s="106"/>
      <c r="D32" s="106"/>
      <c r="E32" s="106"/>
      <c r="F32" s="106"/>
      <c r="G32" s="106"/>
      <c r="H32" s="106"/>
      <c r="I32" s="106"/>
      <c r="J32" s="107"/>
      <c r="K32" s="24"/>
      <c r="L32" s="24"/>
      <c r="M32" s="24"/>
      <c r="N32" s="5">
        <v>178000</v>
      </c>
      <c r="O32" s="5">
        <v>178000</v>
      </c>
      <c r="P32" s="89">
        <v>209591.6</v>
      </c>
      <c r="Q32" s="42">
        <f t="shared" si="9"/>
        <v>117.74808988764045</v>
      </c>
      <c r="R32" s="6">
        <v>1145805</v>
      </c>
      <c r="S32" s="42">
        <f t="shared" si="4"/>
        <v>18.292082858776144</v>
      </c>
    </row>
    <row r="33" spans="1:19" s="11" customFormat="1" ht="21" customHeight="1" x14ac:dyDescent="0.25">
      <c r="A33" s="19" t="s">
        <v>371</v>
      </c>
      <c r="B33" s="104" t="s">
        <v>340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90">
        <f t="shared" ref="N33:O33" si="10">SUM(N34:N37)</f>
        <v>10027880</v>
      </c>
      <c r="O33" s="90">
        <f t="shared" si="10"/>
        <v>6892986.6699999999</v>
      </c>
      <c r="P33" s="88">
        <f>SUM(P34:P37)</f>
        <v>6262730.9000000004</v>
      </c>
      <c r="Q33" s="42">
        <f t="shared" ref="Q33:Q70" si="11">P33/O33*100</f>
        <v>90.856564792979654</v>
      </c>
      <c r="R33" s="35">
        <f>SUM(R34:R37)</f>
        <v>7062667</v>
      </c>
      <c r="S33" s="42">
        <f t="shared" si="4"/>
        <v>88.673738971411225</v>
      </c>
    </row>
    <row r="34" spans="1:19" s="12" customFormat="1" ht="54.75" hidden="1" customHeight="1" x14ac:dyDescent="0.25">
      <c r="A34" s="20" t="s">
        <v>560</v>
      </c>
      <c r="B34" s="114" t="s">
        <v>597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5"/>
      <c r="O34" s="5"/>
      <c r="P34" s="89"/>
      <c r="Q34" s="42" t="e">
        <f t="shared" si="11"/>
        <v>#DIV/0!</v>
      </c>
      <c r="R34" s="6"/>
      <c r="S34" s="42" t="e">
        <f t="shared" si="4"/>
        <v>#DIV/0!</v>
      </c>
    </row>
    <row r="35" spans="1:19" s="12" customFormat="1" ht="53.25" customHeight="1" x14ac:dyDescent="0.25">
      <c r="A35" s="20" t="s">
        <v>372</v>
      </c>
      <c r="B35" s="114" t="s">
        <v>341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5">
        <v>4997830</v>
      </c>
      <c r="O35" s="5">
        <v>3331886.67</v>
      </c>
      <c r="P35" s="89">
        <v>3874211.95</v>
      </c>
      <c r="Q35" s="42">
        <f t="shared" si="11"/>
        <v>116.27682252469891</v>
      </c>
      <c r="R35" s="6">
        <v>3682009</v>
      </c>
      <c r="S35" s="42">
        <f t="shared" si="4"/>
        <v>105.22005649633121</v>
      </c>
    </row>
    <row r="36" spans="1:19" s="12" customFormat="1" ht="29.25" customHeight="1" x14ac:dyDescent="0.25">
      <c r="A36" s="20" t="s">
        <v>373</v>
      </c>
      <c r="B36" s="114" t="s">
        <v>342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5">
        <v>4406850</v>
      </c>
      <c r="O36" s="5">
        <v>2937900</v>
      </c>
      <c r="P36" s="89">
        <v>1765318.95</v>
      </c>
      <c r="Q36" s="42">
        <f t="shared" si="11"/>
        <v>60.087782089247419</v>
      </c>
      <c r="R36" s="6">
        <v>2496158</v>
      </c>
      <c r="S36" s="42">
        <f t="shared" si="4"/>
        <v>70.721442713161593</v>
      </c>
    </row>
    <row r="37" spans="1:19" s="12" customFormat="1" ht="28.5" customHeight="1" x14ac:dyDescent="0.25">
      <c r="A37" s="20" t="s">
        <v>512</v>
      </c>
      <c r="B37" s="114" t="s">
        <v>511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5">
        <v>623200</v>
      </c>
      <c r="O37" s="5">
        <v>623200</v>
      </c>
      <c r="P37" s="89">
        <v>623200</v>
      </c>
      <c r="Q37" s="42">
        <f t="shared" si="11"/>
        <v>100</v>
      </c>
      <c r="R37" s="6">
        <v>884500</v>
      </c>
      <c r="S37" s="42">
        <f t="shared" si="4"/>
        <v>70.457885811192767</v>
      </c>
    </row>
    <row r="38" spans="1:19" s="13" customFormat="1" ht="16.5" customHeight="1" x14ac:dyDescent="0.25">
      <c r="A38" s="19" t="s">
        <v>432</v>
      </c>
      <c r="B38" s="108" t="s">
        <v>433</v>
      </c>
      <c r="C38" s="109"/>
      <c r="D38" s="109"/>
      <c r="E38" s="109"/>
      <c r="F38" s="109"/>
      <c r="G38" s="109"/>
      <c r="H38" s="109"/>
      <c r="I38" s="109"/>
      <c r="J38" s="110"/>
      <c r="K38" s="25"/>
      <c r="L38" s="25"/>
      <c r="M38" s="25"/>
      <c r="N38" s="3">
        <f>N39+N44+N46+N42</f>
        <v>0</v>
      </c>
      <c r="O38" s="3">
        <f>O39+O44+O46+O42</f>
        <v>0</v>
      </c>
      <c r="P38" s="91">
        <f>P39+P44+P46+P42</f>
        <v>30875.239999999998</v>
      </c>
      <c r="Q38" s="42"/>
      <c r="R38" s="3">
        <f>R39+R44+R46+R42</f>
        <v>-17988</v>
      </c>
      <c r="S38" s="42"/>
    </row>
    <row r="39" spans="1:19" s="13" customFormat="1" ht="17.25" customHeight="1" x14ac:dyDescent="0.25">
      <c r="A39" s="19" t="s">
        <v>578</v>
      </c>
      <c r="B39" s="108" t="s">
        <v>577</v>
      </c>
      <c r="C39" s="109"/>
      <c r="D39" s="109"/>
      <c r="E39" s="109"/>
      <c r="F39" s="109"/>
      <c r="G39" s="109"/>
      <c r="H39" s="109"/>
      <c r="I39" s="109"/>
      <c r="J39" s="110"/>
      <c r="K39" s="25"/>
      <c r="L39" s="25"/>
      <c r="M39" s="25"/>
      <c r="N39" s="3">
        <f>N41+N40</f>
        <v>0</v>
      </c>
      <c r="O39" s="3">
        <f>O41+O40</f>
        <v>0</v>
      </c>
      <c r="P39" s="91">
        <f>P41+P40</f>
        <v>-3950</v>
      </c>
      <c r="Q39" s="42"/>
      <c r="R39" s="3">
        <f>R41+R40</f>
        <v>-17988</v>
      </c>
      <c r="S39" s="42"/>
    </row>
    <row r="40" spans="1:19" s="12" customFormat="1" ht="41.25" customHeight="1" x14ac:dyDescent="0.25">
      <c r="A40" s="20" t="s">
        <v>598</v>
      </c>
      <c r="B40" s="111" t="s">
        <v>599</v>
      </c>
      <c r="C40" s="112"/>
      <c r="D40" s="112"/>
      <c r="E40" s="112"/>
      <c r="F40" s="112"/>
      <c r="G40" s="112"/>
      <c r="H40" s="112"/>
      <c r="I40" s="112"/>
      <c r="J40" s="113"/>
      <c r="K40" s="26"/>
      <c r="L40" s="26"/>
      <c r="M40" s="26"/>
      <c r="N40" s="6"/>
      <c r="O40" s="6"/>
      <c r="P40" s="92">
        <v>-3950</v>
      </c>
      <c r="Q40" s="42"/>
      <c r="R40" s="6">
        <v>-17988</v>
      </c>
      <c r="S40" s="42"/>
    </row>
    <row r="41" spans="1:19" s="12" customFormat="1" ht="40.5" hidden="1" customHeight="1" x14ac:dyDescent="0.25">
      <c r="A41" s="20" t="s">
        <v>513</v>
      </c>
      <c r="B41" s="111" t="s">
        <v>493</v>
      </c>
      <c r="C41" s="112"/>
      <c r="D41" s="112"/>
      <c r="E41" s="112"/>
      <c r="F41" s="112"/>
      <c r="G41" s="112"/>
      <c r="H41" s="112"/>
      <c r="I41" s="112"/>
      <c r="J41" s="113"/>
      <c r="K41" s="26"/>
      <c r="L41" s="26"/>
      <c r="M41" s="26"/>
      <c r="N41" s="6"/>
      <c r="O41" s="6"/>
      <c r="P41" s="92"/>
      <c r="Q41" s="42" t="e">
        <f t="shared" si="11"/>
        <v>#DIV/0!</v>
      </c>
      <c r="R41" s="6"/>
      <c r="S41" s="42" t="e">
        <f t="shared" si="4"/>
        <v>#DIV/0!</v>
      </c>
    </row>
    <row r="42" spans="1:19" s="12" customFormat="1" ht="70.5" customHeight="1" x14ac:dyDescent="0.25">
      <c r="A42" s="19" t="s">
        <v>631</v>
      </c>
      <c r="B42" s="108" t="s">
        <v>630</v>
      </c>
      <c r="C42" s="109"/>
      <c r="D42" s="109"/>
      <c r="E42" s="109"/>
      <c r="F42" s="109"/>
      <c r="G42" s="109"/>
      <c r="H42" s="109"/>
      <c r="I42" s="109"/>
      <c r="J42" s="110"/>
      <c r="K42" s="26"/>
      <c r="L42" s="26"/>
      <c r="M42" s="26"/>
      <c r="N42" s="6">
        <f>N43</f>
        <v>0</v>
      </c>
      <c r="O42" s="6">
        <f>O43</f>
        <v>0</v>
      </c>
      <c r="P42" s="92">
        <f>P43</f>
        <v>34825.24</v>
      </c>
      <c r="Q42" s="42"/>
      <c r="R42" s="6">
        <f>R43</f>
        <v>0</v>
      </c>
      <c r="S42" s="42"/>
    </row>
    <row r="43" spans="1:19" s="12" customFormat="1" ht="40.5" customHeight="1" x14ac:dyDescent="0.25">
      <c r="A43" s="20" t="s">
        <v>629</v>
      </c>
      <c r="B43" s="111" t="s">
        <v>628</v>
      </c>
      <c r="C43" s="112"/>
      <c r="D43" s="112"/>
      <c r="E43" s="112"/>
      <c r="F43" s="112"/>
      <c r="G43" s="112"/>
      <c r="H43" s="112"/>
      <c r="I43" s="112"/>
      <c r="J43" s="113"/>
      <c r="K43" s="26"/>
      <c r="L43" s="26"/>
      <c r="M43" s="26"/>
      <c r="N43" s="6"/>
      <c r="O43" s="6"/>
      <c r="P43" s="92">
        <v>34825.24</v>
      </c>
      <c r="Q43" s="42"/>
      <c r="R43" s="6"/>
      <c r="S43" s="42"/>
    </row>
    <row r="44" spans="1:19" s="12" customFormat="1" ht="40.5" hidden="1" customHeight="1" x14ac:dyDescent="0.25">
      <c r="A44" s="19" t="s">
        <v>580</v>
      </c>
      <c r="B44" s="108" t="s">
        <v>579</v>
      </c>
      <c r="C44" s="109"/>
      <c r="D44" s="109"/>
      <c r="E44" s="109"/>
      <c r="F44" s="109"/>
      <c r="G44" s="109"/>
      <c r="H44" s="109"/>
      <c r="I44" s="109"/>
      <c r="J44" s="110"/>
      <c r="K44" s="25"/>
      <c r="L44" s="25"/>
      <c r="M44" s="25"/>
      <c r="N44" s="3">
        <f>N45</f>
        <v>0</v>
      </c>
      <c r="O44" s="3">
        <f>O45</f>
        <v>0</v>
      </c>
      <c r="P44" s="91">
        <f>P45</f>
        <v>0</v>
      </c>
      <c r="Q44" s="42" t="e">
        <f t="shared" si="11"/>
        <v>#DIV/0!</v>
      </c>
      <c r="R44" s="3">
        <f>R45</f>
        <v>0</v>
      </c>
      <c r="S44" s="42" t="e">
        <f t="shared" si="4"/>
        <v>#DIV/0!</v>
      </c>
    </row>
    <row r="45" spans="1:19" s="12" customFormat="1" ht="40.5" hidden="1" customHeight="1" x14ac:dyDescent="0.25">
      <c r="A45" s="20" t="s">
        <v>514</v>
      </c>
      <c r="B45" s="111" t="s">
        <v>493</v>
      </c>
      <c r="C45" s="112"/>
      <c r="D45" s="112"/>
      <c r="E45" s="112"/>
      <c r="F45" s="112"/>
      <c r="G45" s="112"/>
      <c r="H45" s="112"/>
      <c r="I45" s="112"/>
      <c r="J45" s="113"/>
      <c r="K45" s="26"/>
      <c r="L45" s="26"/>
      <c r="M45" s="26"/>
      <c r="N45" s="6"/>
      <c r="O45" s="6"/>
      <c r="P45" s="92"/>
      <c r="Q45" s="42" t="e">
        <f t="shared" si="11"/>
        <v>#DIV/0!</v>
      </c>
      <c r="R45" s="6"/>
      <c r="S45" s="42" t="e">
        <f t="shared" si="4"/>
        <v>#DIV/0!</v>
      </c>
    </row>
    <row r="46" spans="1:19" s="13" customFormat="1" ht="17.25" hidden="1" customHeight="1" x14ac:dyDescent="0.25">
      <c r="A46" s="19" t="s">
        <v>576</v>
      </c>
      <c r="B46" s="108" t="s">
        <v>575</v>
      </c>
      <c r="C46" s="109"/>
      <c r="D46" s="109"/>
      <c r="E46" s="109"/>
      <c r="F46" s="109"/>
      <c r="G46" s="109"/>
      <c r="H46" s="109"/>
      <c r="I46" s="109"/>
      <c r="J46" s="110"/>
      <c r="K46" s="25"/>
      <c r="L46" s="25"/>
      <c r="M46" s="25"/>
      <c r="N46" s="3">
        <f>N47</f>
        <v>0</v>
      </c>
      <c r="O46" s="3">
        <f>O47</f>
        <v>0</v>
      </c>
      <c r="P46" s="91">
        <f>P47</f>
        <v>0</v>
      </c>
      <c r="Q46" s="42" t="e">
        <f t="shared" si="11"/>
        <v>#DIV/0!</v>
      </c>
      <c r="R46" s="3">
        <f>R47</f>
        <v>0</v>
      </c>
      <c r="S46" s="42" t="e">
        <f t="shared" si="4"/>
        <v>#DIV/0!</v>
      </c>
    </row>
    <row r="47" spans="1:19" s="12" customFormat="1" ht="41.25" hidden="1" customHeight="1" x14ac:dyDescent="0.25">
      <c r="A47" s="20" t="s">
        <v>574</v>
      </c>
      <c r="B47" s="111" t="s">
        <v>573</v>
      </c>
      <c r="C47" s="112"/>
      <c r="D47" s="112"/>
      <c r="E47" s="112"/>
      <c r="F47" s="112"/>
      <c r="G47" s="112"/>
      <c r="H47" s="112"/>
      <c r="I47" s="112"/>
      <c r="J47" s="113"/>
      <c r="K47" s="26"/>
      <c r="L47" s="26"/>
      <c r="M47" s="26"/>
      <c r="N47" s="6"/>
      <c r="O47" s="6"/>
      <c r="P47" s="92"/>
      <c r="Q47" s="42" t="e">
        <f t="shared" si="11"/>
        <v>#DIV/0!</v>
      </c>
      <c r="R47" s="6"/>
      <c r="S47" s="42" t="e">
        <f t="shared" si="4"/>
        <v>#DIV/0!</v>
      </c>
    </row>
    <row r="48" spans="1:19" s="11" customFormat="1" ht="17.25" customHeight="1" x14ac:dyDescent="0.25">
      <c r="A48" s="19" t="s">
        <v>374</v>
      </c>
      <c r="B48" s="104" t="s">
        <v>343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7">
        <f>SUM(N49:N50)</f>
        <v>649000</v>
      </c>
      <c r="O48" s="7">
        <f>SUM(O49:O50)</f>
        <v>649000</v>
      </c>
      <c r="P48" s="93">
        <f>SUM(P49:P50)</f>
        <v>5346515.42</v>
      </c>
      <c r="Q48" s="42">
        <f t="shared" si="11"/>
        <v>823.80823112480732</v>
      </c>
      <c r="R48" s="7">
        <f>SUM(R49:R50)</f>
        <v>3689445</v>
      </c>
      <c r="S48" s="42">
        <f t="shared" si="4"/>
        <v>144.9138127821393</v>
      </c>
    </row>
    <row r="49" spans="1:19" s="12" customFormat="1" ht="17.25" customHeight="1" x14ac:dyDescent="0.25">
      <c r="A49" s="20" t="s">
        <v>375</v>
      </c>
      <c r="B49" s="105" t="s">
        <v>376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94"/>
      <c r="O49" s="94"/>
      <c r="P49" s="89">
        <v>4669002.6100000003</v>
      </c>
      <c r="Q49" s="42"/>
      <c r="R49" s="5">
        <v>-20749</v>
      </c>
      <c r="S49" s="42"/>
    </row>
    <row r="50" spans="1:19" s="12" customFormat="1" ht="17.25" customHeight="1" x14ac:dyDescent="0.25">
      <c r="A50" s="20" t="s">
        <v>377</v>
      </c>
      <c r="B50" s="114" t="s">
        <v>344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94">
        <v>649000</v>
      </c>
      <c r="O50" s="94">
        <v>649000</v>
      </c>
      <c r="P50" s="89">
        <v>677512.81</v>
      </c>
      <c r="Q50" s="42">
        <f t="shared" si="11"/>
        <v>104.39334514637906</v>
      </c>
      <c r="R50" s="6">
        <v>3710194</v>
      </c>
      <c r="S50" s="42">
        <f t="shared" si="4"/>
        <v>18.260845928811271</v>
      </c>
    </row>
    <row r="51" spans="1:19" s="11" customFormat="1" ht="17.25" customHeight="1" x14ac:dyDescent="0.25">
      <c r="A51" s="19" t="s">
        <v>378</v>
      </c>
      <c r="B51" s="104" t="s">
        <v>345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2">
        <f>N52+N66+N68</f>
        <v>132125929.06</v>
      </c>
      <c r="O51" s="2">
        <f>O52+O66+O68</f>
        <v>84349932.400000006</v>
      </c>
      <c r="P51" s="87">
        <f>P52+P66+P68</f>
        <v>60902532.049999997</v>
      </c>
      <c r="Q51" s="42">
        <f t="shared" si="11"/>
        <v>72.202229826564732</v>
      </c>
      <c r="R51" s="3">
        <f>R52+R66+R68</f>
        <v>29400123</v>
      </c>
      <c r="S51" s="42" t="s">
        <v>708</v>
      </c>
    </row>
    <row r="52" spans="1:19" s="11" customFormat="1" ht="32.25" customHeight="1" x14ac:dyDescent="0.25">
      <c r="A52" s="19" t="s">
        <v>379</v>
      </c>
      <c r="B52" s="104" t="s">
        <v>346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4">
        <f>N53+N56+N62</f>
        <v>132125929.06</v>
      </c>
      <c r="O52" s="4">
        <f>O53+O56+O62</f>
        <v>84349932.400000006</v>
      </c>
      <c r="P52" s="88">
        <f>P53+P56+P62</f>
        <v>60902532.049999997</v>
      </c>
      <c r="Q52" s="42">
        <f t="shared" si="11"/>
        <v>72.202229826564732</v>
      </c>
      <c r="R52" s="4">
        <f>R53+R56+R62</f>
        <v>29211202</v>
      </c>
      <c r="S52" s="42" t="s">
        <v>708</v>
      </c>
    </row>
    <row r="53" spans="1:19" s="13" customFormat="1" ht="16.5" hidden="1" customHeight="1" x14ac:dyDescent="0.25">
      <c r="A53" s="19" t="s">
        <v>525</v>
      </c>
      <c r="B53" s="104" t="s">
        <v>347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2">
        <f>SUM(N54:N55)</f>
        <v>0</v>
      </c>
      <c r="O53" s="2">
        <f t="shared" ref="O53" si="12">SUM(O54:O55)</f>
        <v>0</v>
      </c>
      <c r="P53" s="87">
        <f>SUM(P54:P55)</f>
        <v>0</v>
      </c>
      <c r="Q53" s="42" t="e">
        <f t="shared" si="11"/>
        <v>#DIV/0!</v>
      </c>
      <c r="R53" s="2">
        <f>R54+R55</f>
        <v>0</v>
      </c>
      <c r="S53" s="42" t="e">
        <f t="shared" si="4"/>
        <v>#DIV/0!</v>
      </c>
    </row>
    <row r="54" spans="1:19" s="12" customFormat="1" ht="16.5" hidden="1" customHeight="1" x14ac:dyDescent="0.25">
      <c r="A54" s="20" t="s">
        <v>524</v>
      </c>
      <c r="B54" s="114" t="s">
        <v>347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5"/>
      <c r="O54" s="5"/>
      <c r="P54" s="89"/>
      <c r="Q54" s="42" t="e">
        <f t="shared" si="11"/>
        <v>#DIV/0!</v>
      </c>
      <c r="R54" s="6"/>
      <c r="S54" s="42" t="e">
        <f t="shared" si="4"/>
        <v>#DIV/0!</v>
      </c>
    </row>
    <row r="55" spans="1:19" s="12" customFormat="1" ht="24.75" hidden="1" customHeight="1" x14ac:dyDescent="0.25">
      <c r="A55" s="20" t="s">
        <v>523</v>
      </c>
      <c r="B55" s="114" t="s">
        <v>499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5"/>
      <c r="O55" s="5"/>
      <c r="P55" s="89"/>
      <c r="Q55" s="42" t="e">
        <f t="shared" si="11"/>
        <v>#DIV/0!</v>
      </c>
      <c r="R55" s="6"/>
      <c r="S55" s="42" t="e">
        <f t="shared" si="4"/>
        <v>#DIV/0!</v>
      </c>
    </row>
    <row r="56" spans="1:19" s="14" customFormat="1" ht="16.5" hidden="1" customHeight="1" x14ac:dyDescent="0.2">
      <c r="A56" s="71" t="s">
        <v>522</v>
      </c>
      <c r="B56" s="115" t="s">
        <v>466</v>
      </c>
      <c r="C56" s="116"/>
      <c r="D56" s="116"/>
      <c r="E56" s="116"/>
      <c r="F56" s="116"/>
      <c r="G56" s="116"/>
      <c r="H56" s="116"/>
      <c r="I56" s="116"/>
      <c r="J56" s="117"/>
      <c r="K56" s="23"/>
      <c r="L56" s="23"/>
      <c r="M56" s="23"/>
      <c r="N56" s="2">
        <f>SUM(N58:N60)</f>
        <v>0</v>
      </c>
      <c r="O56" s="2">
        <f>SUM(O58:O60)</f>
        <v>0</v>
      </c>
      <c r="P56" s="87">
        <f t="shared" ref="P56" si="13">SUM(P58:P60)</f>
        <v>0</v>
      </c>
      <c r="Q56" s="42" t="e">
        <f t="shared" si="11"/>
        <v>#DIV/0!</v>
      </c>
      <c r="R56" s="2">
        <f>SUM(R57:R61)</f>
        <v>0</v>
      </c>
      <c r="S56" s="42" t="e">
        <f t="shared" si="4"/>
        <v>#DIV/0!</v>
      </c>
    </row>
    <row r="57" spans="1:19" s="12" customFormat="1" ht="31.5" hidden="1" customHeight="1" x14ac:dyDescent="0.25">
      <c r="A57" s="20" t="s">
        <v>521</v>
      </c>
      <c r="B57" s="105" t="s">
        <v>509</v>
      </c>
      <c r="C57" s="106"/>
      <c r="D57" s="106"/>
      <c r="E57" s="106"/>
      <c r="F57" s="106"/>
      <c r="G57" s="106"/>
      <c r="H57" s="106"/>
      <c r="I57" s="106"/>
      <c r="J57" s="107"/>
      <c r="K57" s="24"/>
      <c r="L57" s="24"/>
      <c r="M57" s="24"/>
      <c r="N57" s="5"/>
      <c r="O57" s="5"/>
      <c r="P57" s="89"/>
      <c r="Q57" s="42" t="e">
        <f t="shared" si="11"/>
        <v>#DIV/0!</v>
      </c>
      <c r="R57" s="6"/>
      <c r="S57" s="42" t="e">
        <f t="shared" si="4"/>
        <v>#DIV/0!</v>
      </c>
    </row>
    <row r="58" spans="1:19" s="12" customFormat="1" ht="37.5" hidden="1" customHeight="1" x14ac:dyDescent="0.25">
      <c r="A58" s="20" t="s">
        <v>520</v>
      </c>
      <c r="B58" s="105" t="s">
        <v>404</v>
      </c>
      <c r="C58" s="106"/>
      <c r="D58" s="106"/>
      <c r="E58" s="106"/>
      <c r="F58" s="106"/>
      <c r="G58" s="106"/>
      <c r="H58" s="106"/>
      <c r="I58" s="106"/>
      <c r="J58" s="107"/>
      <c r="K58" s="24"/>
      <c r="L58" s="24"/>
      <c r="M58" s="24"/>
      <c r="N58" s="5"/>
      <c r="O58" s="5"/>
      <c r="P58" s="89"/>
      <c r="Q58" s="42" t="e">
        <f t="shared" si="11"/>
        <v>#DIV/0!</v>
      </c>
      <c r="R58" s="6"/>
      <c r="S58" s="42" t="e">
        <f t="shared" si="4"/>
        <v>#DIV/0!</v>
      </c>
    </row>
    <row r="59" spans="1:19" s="12" customFormat="1" ht="37.5" hidden="1" customHeight="1" x14ac:dyDescent="0.25">
      <c r="A59" s="72" t="s">
        <v>519</v>
      </c>
      <c r="B59" s="105" t="s">
        <v>545</v>
      </c>
      <c r="C59" s="106"/>
      <c r="D59" s="106"/>
      <c r="E59" s="106"/>
      <c r="F59" s="106"/>
      <c r="G59" s="106"/>
      <c r="H59" s="106"/>
      <c r="I59" s="106"/>
      <c r="J59" s="107"/>
      <c r="K59" s="24"/>
      <c r="L59" s="24"/>
      <c r="M59" s="24"/>
      <c r="N59" s="5"/>
      <c r="O59" s="5"/>
      <c r="P59" s="89"/>
      <c r="Q59" s="42" t="e">
        <f t="shared" si="11"/>
        <v>#DIV/0!</v>
      </c>
      <c r="R59" s="6"/>
      <c r="S59" s="42" t="e">
        <f t="shared" si="4"/>
        <v>#DIV/0!</v>
      </c>
    </row>
    <row r="60" spans="1:19" s="12" customFormat="1" ht="36" hidden="1" customHeight="1" x14ac:dyDescent="0.25">
      <c r="A60" s="72" t="s">
        <v>518</v>
      </c>
      <c r="B60" s="105" t="s">
        <v>482</v>
      </c>
      <c r="C60" s="106"/>
      <c r="D60" s="106"/>
      <c r="E60" s="106"/>
      <c r="F60" s="106"/>
      <c r="G60" s="106"/>
      <c r="H60" s="106"/>
      <c r="I60" s="106"/>
      <c r="J60" s="107"/>
      <c r="K60" s="24"/>
      <c r="L60" s="24"/>
      <c r="M60" s="24"/>
      <c r="N60" s="5"/>
      <c r="O60" s="5"/>
      <c r="P60" s="89"/>
      <c r="Q60" s="42" t="e">
        <f t="shared" si="11"/>
        <v>#DIV/0!</v>
      </c>
      <c r="R60" s="6"/>
      <c r="S60" s="42" t="e">
        <f t="shared" si="4"/>
        <v>#DIV/0!</v>
      </c>
    </row>
    <row r="61" spans="1:19" s="12" customFormat="1" ht="27" hidden="1" customHeight="1" x14ac:dyDescent="0.25">
      <c r="A61" s="72" t="s">
        <v>583</v>
      </c>
      <c r="B61" s="105" t="s">
        <v>584</v>
      </c>
      <c r="C61" s="106"/>
      <c r="D61" s="106"/>
      <c r="E61" s="106"/>
      <c r="F61" s="106"/>
      <c r="G61" s="106"/>
      <c r="H61" s="106"/>
      <c r="I61" s="106"/>
      <c r="J61" s="107"/>
      <c r="K61" s="24"/>
      <c r="L61" s="24"/>
      <c r="M61" s="24"/>
      <c r="N61" s="5"/>
      <c r="O61" s="5"/>
      <c r="P61" s="89"/>
      <c r="Q61" s="42" t="e">
        <f t="shared" si="11"/>
        <v>#DIV/0!</v>
      </c>
      <c r="R61" s="6"/>
      <c r="S61" s="42" t="e">
        <f t="shared" si="4"/>
        <v>#DIV/0!</v>
      </c>
    </row>
    <row r="62" spans="1:19" s="13" customFormat="1" ht="16.5" customHeight="1" x14ac:dyDescent="0.25">
      <c r="A62" s="19" t="s">
        <v>517</v>
      </c>
      <c r="B62" s="104" t="s">
        <v>467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2">
        <f>SUM(N63:N65)</f>
        <v>132125929.06</v>
      </c>
      <c r="O62" s="2">
        <f t="shared" ref="O62:P62" si="14">SUM(O63:O65)</f>
        <v>84349932.400000006</v>
      </c>
      <c r="P62" s="2">
        <f t="shared" si="14"/>
        <v>60902532.049999997</v>
      </c>
      <c r="Q62" s="42">
        <f t="shared" si="11"/>
        <v>72.202229826564732</v>
      </c>
      <c r="R62" s="3">
        <f>SUM(R63:R65)</f>
        <v>29211202</v>
      </c>
      <c r="S62" s="42" t="s">
        <v>708</v>
      </c>
    </row>
    <row r="63" spans="1:19" s="12" customFormat="1" ht="16.5" customHeight="1" x14ac:dyDescent="0.25">
      <c r="A63" s="20" t="s">
        <v>669</v>
      </c>
      <c r="B63" s="105" t="s">
        <v>670</v>
      </c>
      <c r="C63" s="106"/>
      <c r="D63" s="106"/>
      <c r="E63" s="106"/>
      <c r="F63" s="106"/>
      <c r="G63" s="106"/>
      <c r="H63" s="106"/>
      <c r="I63" s="106"/>
      <c r="J63" s="107"/>
      <c r="K63" s="79"/>
      <c r="L63" s="79"/>
      <c r="M63" s="79"/>
      <c r="N63" s="5">
        <v>94875805.060000002</v>
      </c>
      <c r="O63" s="5">
        <v>58677808.399999999</v>
      </c>
      <c r="P63" s="89">
        <v>49253071.049999997</v>
      </c>
      <c r="Q63" s="42">
        <f t="shared" si="11"/>
        <v>83.938157189251811</v>
      </c>
      <c r="R63" s="6"/>
      <c r="S63" s="42"/>
    </row>
    <row r="64" spans="1:19" s="12" customFormat="1" ht="41.25" customHeight="1" x14ac:dyDescent="0.25">
      <c r="A64" s="20" t="s">
        <v>516</v>
      </c>
      <c r="B64" s="114" t="s">
        <v>508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5">
        <v>22478700</v>
      </c>
      <c r="O64" s="5">
        <v>14900700</v>
      </c>
      <c r="P64" s="89"/>
      <c r="Q64" s="42">
        <f t="shared" si="11"/>
        <v>0</v>
      </c>
      <c r="R64" s="6">
        <v>18334513</v>
      </c>
      <c r="S64" s="42">
        <f t="shared" si="4"/>
        <v>0</v>
      </c>
    </row>
    <row r="65" spans="1:19" s="12" customFormat="1" ht="27" customHeight="1" x14ac:dyDescent="0.25">
      <c r="A65" s="72" t="s">
        <v>515</v>
      </c>
      <c r="B65" s="105" t="s">
        <v>507</v>
      </c>
      <c r="C65" s="106"/>
      <c r="D65" s="106"/>
      <c r="E65" s="106"/>
      <c r="F65" s="106"/>
      <c r="G65" s="106"/>
      <c r="H65" s="106"/>
      <c r="I65" s="106"/>
      <c r="J65" s="107"/>
      <c r="K65" s="24"/>
      <c r="L65" s="24"/>
      <c r="M65" s="24"/>
      <c r="N65" s="5">
        <v>14771424</v>
      </c>
      <c r="O65" s="5">
        <v>10771424</v>
      </c>
      <c r="P65" s="89">
        <v>11649461</v>
      </c>
      <c r="Q65" s="42">
        <f t="shared" si="11"/>
        <v>108.15154059481829</v>
      </c>
      <c r="R65" s="6">
        <v>10876689</v>
      </c>
      <c r="S65" s="42">
        <f t="shared" si="4"/>
        <v>107.10484596920993</v>
      </c>
    </row>
    <row r="66" spans="1:19" s="11" customFormat="1" ht="17.25" customHeight="1" x14ac:dyDescent="0.25">
      <c r="A66" s="19" t="s">
        <v>380</v>
      </c>
      <c r="B66" s="104" t="s">
        <v>348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4">
        <f>N67</f>
        <v>0</v>
      </c>
      <c r="O66" s="4">
        <f>O67</f>
        <v>0</v>
      </c>
      <c r="P66" s="88">
        <f t="shared" ref="P66" si="15">P67</f>
        <v>0</v>
      </c>
      <c r="Q66" s="42"/>
      <c r="R66" s="35">
        <f>R67</f>
        <v>188921</v>
      </c>
      <c r="S66" s="42">
        <f t="shared" si="4"/>
        <v>0</v>
      </c>
    </row>
    <row r="67" spans="1:19" s="12" customFormat="1" ht="17.25" customHeight="1" x14ac:dyDescent="0.25">
      <c r="A67" s="20" t="s">
        <v>561</v>
      </c>
      <c r="B67" s="114" t="s">
        <v>349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5"/>
      <c r="O67" s="5"/>
      <c r="P67" s="89"/>
      <c r="Q67" s="42"/>
      <c r="R67" s="6">
        <v>188921</v>
      </c>
      <c r="S67" s="42">
        <f t="shared" si="4"/>
        <v>0</v>
      </c>
    </row>
    <row r="68" spans="1:19" s="11" customFormat="1" ht="28.5" hidden="1" customHeight="1" x14ac:dyDescent="0.25">
      <c r="A68" s="19" t="s">
        <v>381</v>
      </c>
      <c r="B68" s="104" t="s">
        <v>350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4">
        <f>N69</f>
        <v>0</v>
      </c>
      <c r="O68" s="4">
        <f>O69</f>
        <v>0</v>
      </c>
      <c r="P68" s="88">
        <f t="shared" ref="P68:R68" si="16">P69</f>
        <v>0</v>
      </c>
      <c r="Q68" s="42" t="e">
        <f t="shared" si="11"/>
        <v>#DIV/0!</v>
      </c>
      <c r="R68" s="35">
        <f t="shared" si="16"/>
        <v>0</v>
      </c>
      <c r="S68" s="42" t="e">
        <f t="shared" si="4"/>
        <v>#DIV/0!</v>
      </c>
    </row>
    <row r="69" spans="1:19" ht="28.5" hidden="1" customHeight="1" x14ac:dyDescent="0.25">
      <c r="A69" s="20" t="s">
        <v>526</v>
      </c>
      <c r="B69" s="114" t="s">
        <v>483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5">
        <v>0</v>
      </c>
      <c r="O69" s="5">
        <v>0</v>
      </c>
      <c r="P69" s="89"/>
      <c r="Q69" s="42" t="e">
        <f t="shared" si="11"/>
        <v>#DIV/0!</v>
      </c>
      <c r="R69" s="6"/>
      <c r="S69" s="42" t="e">
        <f t="shared" si="4"/>
        <v>#DIV/0!</v>
      </c>
    </row>
    <row r="70" spans="1:19" ht="21" customHeight="1" x14ac:dyDescent="0.25">
      <c r="A70" s="20"/>
      <c r="B70" s="101" t="s">
        <v>382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3"/>
      <c r="N70" s="95">
        <f>N9+N51</f>
        <v>285403529.06</v>
      </c>
      <c r="O70" s="95">
        <f>O9+O51</f>
        <v>175848735.06999999</v>
      </c>
      <c r="P70" s="95">
        <f>P9+P51</f>
        <v>156272470.80000001</v>
      </c>
      <c r="Q70" s="42">
        <f t="shared" si="11"/>
        <v>88.867554684310207</v>
      </c>
      <c r="R70" s="3">
        <f>R9+R51</f>
        <v>120061136</v>
      </c>
      <c r="S70" s="42">
        <f t="shared" si="4"/>
        <v>130.16074643838121</v>
      </c>
    </row>
  </sheetData>
  <mergeCells count="70">
    <mergeCell ref="B63:J63"/>
    <mergeCell ref="B6:M6"/>
    <mergeCell ref="B7:M7"/>
    <mergeCell ref="B8:M8"/>
    <mergeCell ref="B29:M29"/>
    <mergeCell ref="B33:M33"/>
    <mergeCell ref="B31:J31"/>
    <mergeCell ref="B32:J32"/>
    <mergeCell ref="B17:M17"/>
    <mergeCell ref="B18:M18"/>
    <mergeCell ref="B28:M28"/>
    <mergeCell ref="B11:M11"/>
    <mergeCell ref="B12:M12"/>
    <mergeCell ref="B23:M23"/>
    <mergeCell ref="B24:M24"/>
    <mergeCell ref="B9:M9"/>
    <mergeCell ref="B22:M22"/>
    <mergeCell ref="B44:J44"/>
    <mergeCell ref="B36:M36"/>
    <mergeCell ref="B20:M20"/>
    <mergeCell ref="B19:M19"/>
    <mergeCell ref="B21:J21"/>
    <mergeCell ref="B39:J39"/>
    <mergeCell ref="B27:J27"/>
    <mergeCell ref="B42:J42"/>
    <mergeCell ref="B43:J43"/>
    <mergeCell ref="B30:J30"/>
    <mergeCell ref="B34:M34"/>
    <mergeCell ref="B25:M25"/>
    <mergeCell ref="B26:M26"/>
    <mergeCell ref="B37:M37"/>
    <mergeCell ref="B35:M35"/>
    <mergeCell ref="B15:M15"/>
    <mergeCell ref="B16:M16"/>
    <mergeCell ref="B13:M13"/>
    <mergeCell ref="B14:M14"/>
    <mergeCell ref="B10:J10"/>
    <mergeCell ref="B61:J61"/>
    <mergeCell ref="B57:J57"/>
    <mergeCell ref="B55:M55"/>
    <mergeCell ref="B52:M52"/>
    <mergeCell ref="B51:M51"/>
    <mergeCell ref="B56:J56"/>
    <mergeCell ref="B49:M49"/>
    <mergeCell ref="B50:M50"/>
    <mergeCell ref="B45:J45"/>
    <mergeCell ref="B47:J47"/>
    <mergeCell ref="B46:J46"/>
    <mergeCell ref="B48:M48"/>
    <mergeCell ref="B70:M70"/>
    <mergeCell ref="B62:M62"/>
    <mergeCell ref="B58:J58"/>
    <mergeCell ref="B38:J38"/>
    <mergeCell ref="B41:J41"/>
    <mergeCell ref="B59:J59"/>
    <mergeCell ref="B60:J60"/>
    <mergeCell ref="B54:M54"/>
    <mergeCell ref="B67:M67"/>
    <mergeCell ref="B68:M68"/>
    <mergeCell ref="B69:M69"/>
    <mergeCell ref="B64:M64"/>
    <mergeCell ref="B66:M66"/>
    <mergeCell ref="B65:J65"/>
    <mergeCell ref="B53:M53"/>
    <mergeCell ref="B40:J40"/>
    <mergeCell ref="A1:Q1"/>
    <mergeCell ref="A2:Q2"/>
    <mergeCell ref="A3:Q3"/>
    <mergeCell ref="A4:Q4"/>
    <mergeCell ref="A5:S5"/>
  </mergeCells>
  <pageMargins left="0" right="0" top="0.39370078740157483" bottom="0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1"/>
  <sheetViews>
    <sheetView view="pageBreakPreview" topLeftCell="A548" zoomScaleSheetLayoutView="100" workbookViewId="0">
      <selection activeCell="Y564" sqref="Y564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68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98" customWidth="1"/>
    <col min="22" max="22" width="18.85546875" style="98" customWidth="1"/>
    <col min="23" max="23" width="18.28515625" style="98" customWidth="1"/>
    <col min="24" max="24" width="11.5703125" style="163" customWidth="1"/>
    <col min="25" max="25" width="15.7109375" style="76" customWidth="1"/>
    <col min="26" max="26" width="12.5703125" style="98" customWidth="1"/>
    <col min="27" max="27" width="18.7109375" style="16" customWidth="1"/>
    <col min="28" max="16384" width="9.140625" style="16"/>
  </cols>
  <sheetData>
    <row r="1" spans="1:27" s="29" customFormat="1" x14ac:dyDescent="0.25">
      <c r="A1" s="44"/>
      <c r="B1" s="44"/>
      <c r="C1" s="63"/>
      <c r="D1" s="44"/>
      <c r="E1" s="127" t="s">
        <v>139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45"/>
    </row>
    <row r="2" spans="1:27" s="29" customFormat="1" ht="15" customHeight="1" x14ac:dyDescent="0.25">
      <c r="A2" s="128" t="s">
        <v>140</v>
      </c>
      <c r="B2" s="128"/>
      <c r="C2" s="128"/>
      <c r="D2" s="128"/>
      <c r="E2" s="129" t="s">
        <v>0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 t="s">
        <v>632</v>
      </c>
      <c r="V2" s="129" t="s">
        <v>711</v>
      </c>
      <c r="W2" s="129" t="s">
        <v>714</v>
      </c>
      <c r="X2" s="151" t="s">
        <v>316</v>
      </c>
      <c r="Y2" s="130" t="s">
        <v>712</v>
      </c>
      <c r="Z2" s="129" t="s">
        <v>317</v>
      </c>
      <c r="AA2" s="45"/>
    </row>
    <row r="3" spans="1:27" s="29" customFormat="1" x14ac:dyDescent="0.25">
      <c r="A3" s="128"/>
      <c r="B3" s="128"/>
      <c r="C3" s="128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51"/>
      <c r="Y3" s="130"/>
      <c r="Z3" s="129"/>
      <c r="AA3" s="45"/>
    </row>
    <row r="4" spans="1:27" s="29" customFormat="1" ht="4.5" customHeight="1" x14ac:dyDescent="0.25">
      <c r="A4" s="128"/>
      <c r="B4" s="128"/>
      <c r="C4" s="12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51"/>
      <c r="Y4" s="130"/>
      <c r="Z4" s="129"/>
      <c r="AA4" s="45"/>
    </row>
    <row r="5" spans="1:27" s="29" customFormat="1" ht="6.75" hidden="1" customHeight="1" x14ac:dyDescent="0.25">
      <c r="A5" s="128"/>
      <c r="B5" s="128"/>
      <c r="C5" s="128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51"/>
      <c r="Y5" s="130"/>
      <c r="Z5" s="129"/>
      <c r="AA5" s="45"/>
    </row>
    <row r="6" spans="1:27" s="29" customFormat="1" ht="19.5" customHeight="1" x14ac:dyDescent="0.25">
      <c r="A6" s="44" t="s">
        <v>141</v>
      </c>
      <c r="B6" s="44" t="s">
        <v>142</v>
      </c>
      <c r="C6" s="63" t="s">
        <v>143</v>
      </c>
      <c r="D6" s="44" t="s">
        <v>144</v>
      </c>
      <c r="E6" s="125" t="s">
        <v>1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80">
        <f>U7+U12+U35+U39+U29</f>
        <v>37446526.759999998</v>
      </c>
      <c r="V6" s="80">
        <f t="shared" ref="V6:W6" si="0">V7+V12+V35+V39+V29</f>
        <v>21304515</v>
      </c>
      <c r="W6" s="80">
        <f t="shared" si="0"/>
        <v>21279872.709999997</v>
      </c>
      <c r="X6" s="145">
        <f>W6/V6*100</f>
        <v>99.884333015794994</v>
      </c>
      <c r="Y6" s="46">
        <f>Y7+Y12+Y35+Y39+Y29</f>
        <v>14309968</v>
      </c>
      <c r="Z6" s="166">
        <f>W6/Y6*100</f>
        <v>148.70664078354332</v>
      </c>
      <c r="AA6" s="45"/>
    </row>
    <row r="7" spans="1:27" s="29" customFormat="1" ht="25.5" customHeight="1" x14ac:dyDescent="0.25">
      <c r="A7" s="44" t="s">
        <v>141</v>
      </c>
      <c r="B7" s="44" t="s">
        <v>145</v>
      </c>
      <c r="C7" s="63" t="s">
        <v>143</v>
      </c>
      <c r="D7" s="44" t="s">
        <v>144</v>
      </c>
      <c r="E7" s="114" t="s">
        <v>2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81">
        <f>U8</f>
        <v>507608</v>
      </c>
      <c r="V7" s="81">
        <f>V8</f>
        <v>15436</v>
      </c>
      <c r="W7" s="81">
        <f t="shared" ref="W7:Y7" si="1">W8</f>
        <v>15434.43</v>
      </c>
      <c r="X7" s="145">
        <f t="shared" ref="X7:X11" si="2">W7/V7*100</f>
        <v>99.989828971236079</v>
      </c>
      <c r="Y7" s="48">
        <f t="shared" si="1"/>
        <v>295041</v>
      </c>
      <c r="Z7" s="166">
        <f t="shared" ref="Z7:Z75" si="3">W7/Y7*100</f>
        <v>5.2312831098050783</v>
      </c>
      <c r="AA7" s="45"/>
    </row>
    <row r="8" spans="1:27" s="29" customFormat="1" ht="16.5" customHeight="1" x14ac:dyDescent="0.25">
      <c r="A8" s="44" t="s">
        <v>141</v>
      </c>
      <c r="B8" s="44" t="s">
        <v>145</v>
      </c>
      <c r="C8" s="63" t="s">
        <v>146</v>
      </c>
      <c r="D8" s="44" t="s">
        <v>144</v>
      </c>
      <c r="E8" s="104" t="s">
        <v>589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81">
        <f>U9</f>
        <v>507608</v>
      </c>
      <c r="V8" s="81">
        <f t="shared" ref="V8:Y8" si="4">V9</f>
        <v>15436</v>
      </c>
      <c r="W8" s="81">
        <f t="shared" si="4"/>
        <v>15434.43</v>
      </c>
      <c r="X8" s="145">
        <f t="shared" si="2"/>
        <v>99.989828971236079</v>
      </c>
      <c r="Y8" s="48">
        <f t="shared" si="4"/>
        <v>295041</v>
      </c>
      <c r="Z8" s="166">
        <f t="shared" si="3"/>
        <v>5.2312831098050783</v>
      </c>
      <c r="AA8" s="45"/>
    </row>
    <row r="9" spans="1:27" s="29" customFormat="1" ht="16.5" customHeight="1" x14ac:dyDescent="0.25">
      <c r="A9" s="44" t="s">
        <v>141</v>
      </c>
      <c r="B9" s="44" t="s">
        <v>145</v>
      </c>
      <c r="C9" s="63" t="s">
        <v>147</v>
      </c>
      <c r="D9" s="44" t="s">
        <v>144</v>
      </c>
      <c r="E9" s="114" t="s">
        <v>3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81">
        <f>U10+U11</f>
        <v>507608</v>
      </c>
      <c r="V9" s="81">
        <f>V10+V11</f>
        <v>15436</v>
      </c>
      <c r="W9" s="81">
        <f>W10+W11</f>
        <v>15434.43</v>
      </c>
      <c r="X9" s="145">
        <f t="shared" si="2"/>
        <v>99.989828971236079</v>
      </c>
      <c r="Y9" s="48">
        <f t="shared" ref="Y9" si="5">Y10+Y11</f>
        <v>295041</v>
      </c>
      <c r="Z9" s="166">
        <f t="shared" si="3"/>
        <v>5.2312831098050783</v>
      </c>
      <c r="AA9" s="45"/>
    </row>
    <row r="10" spans="1:27" s="29" customFormat="1" ht="16.5" customHeight="1" x14ac:dyDescent="0.25">
      <c r="A10" s="44" t="s">
        <v>141</v>
      </c>
      <c r="B10" s="44" t="s">
        <v>145</v>
      </c>
      <c r="C10" s="63" t="s">
        <v>147</v>
      </c>
      <c r="D10" s="44" t="s">
        <v>148</v>
      </c>
      <c r="E10" s="114" t="s">
        <v>4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78">
        <v>389833</v>
      </c>
      <c r="V10" s="78">
        <v>11855</v>
      </c>
      <c r="W10" s="78">
        <v>11854.4</v>
      </c>
      <c r="X10" s="145">
        <f t="shared" si="2"/>
        <v>99.994938844369457</v>
      </c>
      <c r="Y10" s="49">
        <v>229994</v>
      </c>
      <c r="Z10" s="166">
        <f t="shared" si="3"/>
        <v>5.1542214144716816</v>
      </c>
      <c r="AA10" s="45"/>
    </row>
    <row r="11" spans="1:27" s="29" customFormat="1" ht="28.5" customHeight="1" x14ac:dyDescent="0.25">
      <c r="A11" s="44" t="s">
        <v>141</v>
      </c>
      <c r="B11" s="44" t="s">
        <v>145</v>
      </c>
      <c r="C11" s="63" t="s">
        <v>147</v>
      </c>
      <c r="D11" s="44" t="s">
        <v>149</v>
      </c>
      <c r="E11" s="114" t="s">
        <v>5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78">
        <v>117775</v>
      </c>
      <c r="V11" s="78">
        <v>3581</v>
      </c>
      <c r="W11" s="78">
        <v>3580.03</v>
      </c>
      <c r="X11" s="145">
        <f t="shared" si="2"/>
        <v>99.972912594247418</v>
      </c>
      <c r="Y11" s="49">
        <v>65047</v>
      </c>
      <c r="Z11" s="166">
        <f t="shared" si="3"/>
        <v>5.5037588205451442</v>
      </c>
      <c r="AA11" s="45"/>
    </row>
    <row r="12" spans="1:27" s="29" customFormat="1" ht="27.75" customHeight="1" x14ac:dyDescent="0.25">
      <c r="A12" s="44" t="s">
        <v>141</v>
      </c>
      <c r="B12" s="44" t="s">
        <v>154</v>
      </c>
      <c r="C12" s="63" t="s">
        <v>143</v>
      </c>
      <c r="D12" s="44" t="s">
        <v>144</v>
      </c>
      <c r="E12" s="114" t="s">
        <v>10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81">
        <f>U13+U25</f>
        <v>31180126.759999998</v>
      </c>
      <c r="V12" s="81">
        <f t="shared" ref="V12:W12" si="6">V13+V25</f>
        <v>17640214</v>
      </c>
      <c r="W12" s="81">
        <f t="shared" si="6"/>
        <v>17627321.02</v>
      </c>
      <c r="X12" s="145">
        <f t="shared" ref="X12:X78" si="7">W12/V12*100</f>
        <v>99.926911430893071</v>
      </c>
      <c r="Y12" s="48">
        <f>Y13+Y25</f>
        <v>13122479</v>
      </c>
      <c r="Z12" s="166">
        <f t="shared" si="3"/>
        <v>134.32919968856493</v>
      </c>
      <c r="AA12" s="45"/>
    </row>
    <row r="13" spans="1:27" s="29" customFormat="1" ht="16.5" customHeight="1" x14ac:dyDescent="0.25">
      <c r="A13" s="44" t="s">
        <v>141</v>
      </c>
      <c r="B13" s="44" t="s">
        <v>154</v>
      </c>
      <c r="C13" s="63" t="s">
        <v>155</v>
      </c>
      <c r="D13" s="44" t="s">
        <v>144</v>
      </c>
      <c r="E13" s="104" t="s">
        <v>590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81">
        <f>U14+U17</f>
        <v>29704489.759999998</v>
      </c>
      <c r="V13" s="81">
        <f t="shared" ref="V13" si="8">V14+V17</f>
        <v>17237127</v>
      </c>
      <c r="W13" s="81">
        <f>W14+W17</f>
        <v>17224234.419999998</v>
      </c>
      <c r="X13" s="145">
        <f t="shared" si="7"/>
        <v>99.925204588908571</v>
      </c>
      <c r="Y13" s="48">
        <f>Y14+Y17</f>
        <v>13122479</v>
      </c>
      <c r="Z13" s="166">
        <f t="shared" si="3"/>
        <v>131.25747368313563</v>
      </c>
      <c r="AA13" s="45"/>
    </row>
    <row r="14" spans="1:27" s="29" customFormat="1" ht="16.5" customHeight="1" x14ac:dyDescent="0.25">
      <c r="A14" s="44" t="s">
        <v>141</v>
      </c>
      <c r="B14" s="44" t="s">
        <v>154</v>
      </c>
      <c r="C14" s="63" t="s">
        <v>156</v>
      </c>
      <c r="D14" s="44" t="s">
        <v>144</v>
      </c>
      <c r="E14" s="114" t="s">
        <v>11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81">
        <f>U15+U16</f>
        <v>22245599</v>
      </c>
      <c r="V14" s="81">
        <f t="shared" ref="V14" si="9">V15+V16</f>
        <v>15044956</v>
      </c>
      <c r="W14" s="81">
        <f>W15+W16</f>
        <v>15032070.859999999</v>
      </c>
      <c r="X14" s="145">
        <f t="shared" si="7"/>
        <v>99.914355748198929</v>
      </c>
      <c r="Y14" s="48">
        <f>Y15+Y16</f>
        <v>11318461</v>
      </c>
      <c r="Z14" s="166">
        <f t="shared" si="3"/>
        <v>132.8102014929415</v>
      </c>
      <c r="AA14" s="45"/>
    </row>
    <row r="15" spans="1:27" s="29" customFormat="1" ht="16.5" customHeight="1" x14ac:dyDescent="0.25">
      <c r="A15" s="44" t="s">
        <v>141</v>
      </c>
      <c r="B15" s="44" t="s">
        <v>154</v>
      </c>
      <c r="C15" s="63" t="s">
        <v>156</v>
      </c>
      <c r="D15" s="44" t="s">
        <v>148</v>
      </c>
      <c r="E15" s="114" t="s">
        <v>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78">
        <v>17116560</v>
      </c>
      <c r="V15" s="78">
        <v>11594710</v>
      </c>
      <c r="W15" s="78">
        <v>11581825.02</v>
      </c>
      <c r="X15" s="145">
        <f t="shared" si="7"/>
        <v>99.888871907964926</v>
      </c>
      <c r="Y15" s="49">
        <v>8729315</v>
      </c>
      <c r="Z15" s="166">
        <f t="shared" si="3"/>
        <v>132.67736380231437</v>
      </c>
      <c r="AA15" s="45"/>
    </row>
    <row r="16" spans="1:27" s="29" customFormat="1" ht="16.5" customHeight="1" x14ac:dyDescent="0.25">
      <c r="A16" s="44" t="s">
        <v>141</v>
      </c>
      <c r="B16" s="44" t="s">
        <v>154</v>
      </c>
      <c r="C16" s="63" t="s">
        <v>156</v>
      </c>
      <c r="D16" s="44" t="s">
        <v>149</v>
      </c>
      <c r="E16" s="131" t="s"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78">
        <v>5129039</v>
      </c>
      <c r="V16" s="78">
        <v>3450246</v>
      </c>
      <c r="W16" s="78">
        <v>3450245.84</v>
      </c>
      <c r="X16" s="145">
        <f t="shared" si="7"/>
        <v>99.9999953626495</v>
      </c>
      <c r="Y16" s="49">
        <v>2589146</v>
      </c>
      <c r="Z16" s="166">
        <f t="shared" si="3"/>
        <v>133.25806424203194</v>
      </c>
      <c r="AA16" s="45"/>
    </row>
    <row r="17" spans="1:27" s="29" customFormat="1" ht="16.5" customHeight="1" x14ac:dyDescent="0.25">
      <c r="A17" s="44" t="s">
        <v>141</v>
      </c>
      <c r="B17" s="44" t="s">
        <v>154</v>
      </c>
      <c r="C17" s="63" t="s">
        <v>157</v>
      </c>
      <c r="D17" s="44" t="s">
        <v>144</v>
      </c>
      <c r="E17" s="114" t="s">
        <v>6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81">
        <f>SUM(U18:U24)</f>
        <v>7458890.7599999998</v>
      </c>
      <c r="V17" s="146">
        <f>SUM(V18:V24)</f>
        <v>2192171</v>
      </c>
      <c r="W17" s="146">
        <f>SUM(W18:W24)</f>
        <v>2192163.56</v>
      </c>
      <c r="X17" s="145">
        <f t="shared" si="7"/>
        <v>99.999660610417706</v>
      </c>
      <c r="Y17" s="48">
        <f>SUM(Y18:Y24)</f>
        <v>1804018</v>
      </c>
      <c r="Z17" s="166">
        <f t="shared" si="3"/>
        <v>121.51561458921142</v>
      </c>
      <c r="AA17" s="45"/>
    </row>
    <row r="18" spans="1:27" s="29" customFormat="1" ht="26.25" customHeight="1" x14ac:dyDescent="0.25">
      <c r="A18" s="44" t="s">
        <v>141</v>
      </c>
      <c r="B18" s="44" t="s">
        <v>154</v>
      </c>
      <c r="C18" s="63" t="s">
        <v>157</v>
      </c>
      <c r="D18" s="44" t="s">
        <v>158</v>
      </c>
      <c r="E18" s="114" t="s">
        <v>12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47">
        <v>85020</v>
      </c>
      <c r="V18" s="147">
        <v>4271</v>
      </c>
      <c r="W18" s="147">
        <v>4271</v>
      </c>
      <c r="X18" s="145">
        <f t="shared" si="7"/>
        <v>100</v>
      </c>
      <c r="Y18" s="38"/>
      <c r="Z18" s="166"/>
      <c r="AA18" s="45"/>
    </row>
    <row r="19" spans="1:27" s="29" customFormat="1" ht="16.5" hidden="1" customHeight="1" x14ac:dyDescent="0.25">
      <c r="A19" s="44" t="s">
        <v>141</v>
      </c>
      <c r="B19" s="44" t="s">
        <v>154</v>
      </c>
      <c r="C19" s="63" t="s">
        <v>157</v>
      </c>
      <c r="D19" s="44" t="s">
        <v>320</v>
      </c>
      <c r="E19" s="114" t="s">
        <v>321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78"/>
      <c r="V19" s="147"/>
      <c r="W19" s="147"/>
      <c r="X19" s="145" t="e">
        <f t="shared" si="7"/>
        <v>#DIV/0!</v>
      </c>
      <c r="Y19" s="38"/>
      <c r="Z19" s="166" t="e">
        <f t="shared" si="3"/>
        <v>#DIV/0!</v>
      </c>
      <c r="AA19" s="45"/>
    </row>
    <row r="20" spans="1:27" s="29" customFormat="1" ht="16.5" customHeight="1" x14ac:dyDescent="0.25">
      <c r="A20" s="44" t="s">
        <v>141</v>
      </c>
      <c r="B20" s="44" t="s">
        <v>154</v>
      </c>
      <c r="C20" s="63" t="s">
        <v>157</v>
      </c>
      <c r="D20" s="44" t="s">
        <v>159</v>
      </c>
      <c r="E20" s="114" t="s">
        <v>681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78">
        <v>6949060.7599999998</v>
      </c>
      <c r="V20" s="147">
        <v>2002329</v>
      </c>
      <c r="W20" s="147">
        <v>2002323.5</v>
      </c>
      <c r="X20" s="145">
        <f t="shared" si="7"/>
        <v>99.999725319865021</v>
      </c>
      <c r="Y20" s="38">
        <v>1601865</v>
      </c>
      <c r="Z20" s="166">
        <f t="shared" si="3"/>
        <v>124.99951618894227</v>
      </c>
      <c r="AA20" s="45"/>
    </row>
    <row r="21" spans="1:27" s="29" customFormat="1" ht="16.5" customHeight="1" x14ac:dyDescent="0.25">
      <c r="A21" s="44" t="s">
        <v>141</v>
      </c>
      <c r="B21" s="44" t="s">
        <v>154</v>
      </c>
      <c r="C21" s="63" t="s">
        <v>157</v>
      </c>
      <c r="D21" s="44" t="s">
        <v>604</v>
      </c>
      <c r="E21" s="114" t="s">
        <v>605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78">
        <v>354060</v>
      </c>
      <c r="V21" s="147">
        <v>142434</v>
      </c>
      <c r="W21" s="147">
        <v>142432.06</v>
      </c>
      <c r="X21" s="145">
        <f t="shared" si="7"/>
        <v>99.998637965654268</v>
      </c>
      <c r="Y21" s="38">
        <v>148203</v>
      </c>
      <c r="Z21" s="166">
        <f t="shared" si="3"/>
        <v>96.106057232309738</v>
      </c>
      <c r="AA21" s="45"/>
    </row>
    <row r="22" spans="1:27" s="29" customFormat="1" ht="16.5" customHeight="1" x14ac:dyDescent="0.25">
      <c r="A22" s="44" t="s">
        <v>141</v>
      </c>
      <c r="B22" s="44" t="s">
        <v>154</v>
      </c>
      <c r="C22" s="63" t="s">
        <v>157</v>
      </c>
      <c r="D22" s="44" t="s">
        <v>151</v>
      </c>
      <c r="E22" s="114" t="s">
        <v>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78">
        <v>20000</v>
      </c>
      <c r="V22" s="147">
        <v>12740</v>
      </c>
      <c r="W22" s="147">
        <v>12740</v>
      </c>
      <c r="X22" s="145">
        <f t="shared" si="7"/>
        <v>100</v>
      </c>
      <c r="Y22" s="38">
        <v>11950</v>
      </c>
      <c r="Z22" s="166">
        <f t="shared" si="3"/>
        <v>106.61087866108787</v>
      </c>
      <c r="AA22" s="45"/>
    </row>
    <row r="23" spans="1:27" s="29" customFormat="1" ht="16.5" customHeight="1" x14ac:dyDescent="0.25">
      <c r="A23" s="73" t="s">
        <v>141</v>
      </c>
      <c r="B23" s="73" t="s">
        <v>154</v>
      </c>
      <c r="C23" s="63" t="s">
        <v>157</v>
      </c>
      <c r="D23" s="73" t="s">
        <v>152</v>
      </c>
      <c r="E23" s="105" t="s">
        <v>8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78">
        <v>12550</v>
      </c>
      <c r="V23" s="147">
        <v>3397</v>
      </c>
      <c r="W23" s="147">
        <v>3397</v>
      </c>
      <c r="X23" s="145">
        <f t="shared" si="7"/>
        <v>100</v>
      </c>
      <c r="Y23" s="38"/>
      <c r="Z23" s="166"/>
      <c r="AA23" s="45"/>
    </row>
    <row r="24" spans="1:27" s="29" customFormat="1" ht="16.5" customHeight="1" x14ac:dyDescent="0.25">
      <c r="A24" s="44" t="s">
        <v>141</v>
      </c>
      <c r="B24" s="44" t="s">
        <v>154</v>
      </c>
      <c r="C24" s="63" t="s">
        <v>157</v>
      </c>
      <c r="D24" s="44" t="s">
        <v>153</v>
      </c>
      <c r="E24" s="114" t="s">
        <v>9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78">
        <v>38200</v>
      </c>
      <c r="V24" s="147">
        <v>27000</v>
      </c>
      <c r="W24" s="147">
        <v>27000</v>
      </c>
      <c r="X24" s="145">
        <f t="shared" si="7"/>
        <v>100</v>
      </c>
      <c r="Y24" s="38">
        <v>42000</v>
      </c>
      <c r="Z24" s="166">
        <f t="shared" si="3"/>
        <v>64.285714285714292</v>
      </c>
      <c r="AA24" s="45"/>
    </row>
    <row r="25" spans="1:27" s="29" customFormat="1" ht="16.5" customHeight="1" x14ac:dyDescent="0.25">
      <c r="A25" s="73" t="s">
        <v>141</v>
      </c>
      <c r="B25" s="73" t="s">
        <v>154</v>
      </c>
      <c r="C25" s="63" t="s">
        <v>176</v>
      </c>
      <c r="D25" s="73" t="s">
        <v>144</v>
      </c>
      <c r="E25" s="105" t="s">
        <v>25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81">
        <f>U26</f>
        <v>1475637</v>
      </c>
      <c r="V25" s="81">
        <f t="shared" ref="V25:W25" si="10">V26</f>
        <v>403087</v>
      </c>
      <c r="W25" s="81">
        <f t="shared" si="10"/>
        <v>403086.6</v>
      </c>
      <c r="X25" s="145">
        <f t="shared" si="7"/>
        <v>99.999900765839627</v>
      </c>
      <c r="Y25" s="48">
        <f>Y26</f>
        <v>0</v>
      </c>
      <c r="Z25" s="166"/>
      <c r="AA25" s="45"/>
    </row>
    <row r="26" spans="1:27" s="29" customFormat="1" ht="16.5" customHeight="1" x14ac:dyDescent="0.25">
      <c r="A26" s="73" t="s">
        <v>141</v>
      </c>
      <c r="B26" s="73" t="s">
        <v>154</v>
      </c>
      <c r="C26" s="63" t="s">
        <v>177</v>
      </c>
      <c r="D26" s="73" t="s">
        <v>144</v>
      </c>
      <c r="E26" s="105" t="s">
        <v>703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81">
        <f>U27+U28</f>
        <v>1475637</v>
      </c>
      <c r="V26" s="81">
        <f t="shared" ref="V26:W26" si="11">V27+V28</f>
        <v>403087</v>
      </c>
      <c r="W26" s="81">
        <f t="shared" si="11"/>
        <v>403086.6</v>
      </c>
      <c r="X26" s="145">
        <f t="shared" si="7"/>
        <v>99.999900765839627</v>
      </c>
      <c r="Y26" s="48">
        <f>Y27+Y28</f>
        <v>0</v>
      </c>
      <c r="Z26" s="166"/>
      <c r="AA26" s="45"/>
    </row>
    <row r="27" spans="1:27" s="29" customFormat="1" ht="16.5" customHeight="1" x14ac:dyDescent="0.25">
      <c r="A27" s="73" t="s">
        <v>141</v>
      </c>
      <c r="B27" s="73" t="s">
        <v>154</v>
      </c>
      <c r="C27" s="63" t="s">
        <v>177</v>
      </c>
      <c r="D27" s="73" t="s">
        <v>159</v>
      </c>
      <c r="E27" s="105" t="s">
        <v>600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78">
        <v>372523</v>
      </c>
      <c r="V27" s="147">
        <v>372523</v>
      </c>
      <c r="W27" s="147">
        <v>372522.8</v>
      </c>
      <c r="X27" s="145">
        <f t="shared" si="7"/>
        <v>99.999946312039782</v>
      </c>
      <c r="Y27" s="38"/>
      <c r="Z27" s="166"/>
      <c r="AA27" s="45"/>
    </row>
    <row r="28" spans="1:27" s="29" customFormat="1" ht="30" customHeight="1" x14ac:dyDescent="0.25">
      <c r="A28" s="73" t="s">
        <v>141</v>
      </c>
      <c r="B28" s="73" t="s">
        <v>154</v>
      </c>
      <c r="C28" s="63" t="s">
        <v>177</v>
      </c>
      <c r="D28" s="73" t="s">
        <v>178</v>
      </c>
      <c r="E28" s="105" t="s">
        <v>546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78">
        <v>1103114</v>
      </c>
      <c r="V28" s="147">
        <v>30564</v>
      </c>
      <c r="W28" s="147">
        <v>30563.8</v>
      </c>
      <c r="X28" s="145">
        <f t="shared" si="7"/>
        <v>99.999345635388039</v>
      </c>
      <c r="Y28" s="38"/>
      <c r="Z28" s="166"/>
      <c r="AA28" s="45"/>
    </row>
    <row r="29" spans="1:27" s="29" customFormat="1" ht="16.5" customHeight="1" x14ac:dyDescent="0.25">
      <c r="A29" s="73" t="s">
        <v>141</v>
      </c>
      <c r="B29" s="73" t="s">
        <v>284</v>
      </c>
      <c r="C29" s="63" t="s">
        <v>143</v>
      </c>
      <c r="D29" s="73" t="s">
        <v>144</v>
      </c>
      <c r="E29" s="115" t="s">
        <v>634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7"/>
      <c r="U29" s="81">
        <f>U30</f>
        <v>1556850</v>
      </c>
      <c r="V29" s="81">
        <f t="shared" ref="V29:W30" si="12">V30</f>
        <v>1556843</v>
      </c>
      <c r="W29" s="81">
        <f t="shared" si="12"/>
        <v>1556842.72</v>
      </c>
      <c r="X29" s="145">
        <f t="shared" si="7"/>
        <v>99.999982014885248</v>
      </c>
      <c r="Y29" s="48">
        <f>Y30</f>
        <v>0</v>
      </c>
      <c r="Z29" s="166"/>
      <c r="AA29" s="45"/>
    </row>
    <row r="30" spans="1:27" s="29" customFormat="1" ht="16.5" customHeight="1" x14ac:dyDescent="0.25">
      <c r="A30" s="73" t="s">
        <v>141</v>
      </c>
      <c r="B30" s="73" t="s">
        <v>284</v>
      </c>
      <c r="C30" s="63" t="s">
        <v>176</v>
      </c>
      <c r="D30" s="73" t="s">
        <v>144</v>
      </c>
      <c r="E30" s="105" t="s">
        <v>25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  <c r="U30" s="81">
        <f>U31</f>
        <v>1556850</v>
      </c>
      <c r="V30" s="81">
        <f t="shared" si="12"/>
        <v>1556843</v>
      </c>
      <c r="W30" s="81">
        <f t="shared" si="12"/>
        <v>1556842.72</v>
      </c>
      <c r="X30" s="145">
        <f t="shared" si="7"/>
        <v>99.999982014885248</v>
      </c>
      <c r="Y30" s="48">
        <f>Y31</f>
        <v>0</v>
      </c>
      <c r="Z30" s="166"/>
      <c r="AA30" s="45"/>
    </row>
    <row r="31" spans="1:27" s="29" customFormat="1" ht="16.5" customHeight="1" x14ac:dyDescent="0.25">
      <c r="A31" s="73" t="s">
        <v>141</v>
      </c>
      <c r="B31" s="73" t="s">
        <v>284</v>
      </c>
      <c r="C31" s="63" t="s">
        <v>633</v>
      </c>
      <c r="D31" s="73" t="s">
        <v>144</v>
      </c>
      <c r="E31" s="105" t="s">
        <v>635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81">
        <f>U32+U33+U34</f>
        <v>1556850</v>
      </c>
      <c r="V31" s="81">
        <f t="shared" ref="V31:W31" si="13">V32+V33+V34</f>
        <v>1556843</v>
      </c>
      <c r="W31" s="81">
        <f t="shared" si="13"/>
        <v>1556842.72</v>
      </c>
      <c r="X31" s="145">
        <f t="shared" si="7"/>
        <v>99.999982014885248</v>
      </c>
      <c r="Y31" s="48">
        <f>Y32+Y33+Y34</f>
        <v>0</v>
      </c>
      <c r="Z31" s="166"/>
      <c r="AA31" s="45"/>
    </row>
    <row r="32" spans="1:27" s="29" customFormat="1" ht="21.75" hidden="1" customHeight="1" x14ac:dyDescent="0.25">
      <c r="A32" s="73" t="s">
        <v>141</v>
      </c>
      <c r="B32" s="73" t="s">
        <v>284</v>
      </c>
      <c r="C32" s="63" t="s">
        <v>633</v>
      </c>
      <c r="D32" s="73" t="s">
        <v>436</v>
      </c>
      <c r="E32" s="105" t="s">
        <v>636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78"/>
      <c r="V32" s="147"/>
      <c r="W32" s="147"/>
      <c r="X32" s="145" t="e">
        <f t="shared" si="7"/>
        <v>#DIV/0!</v>
      </c>
      <c r="Y32" s="38"/>
      <c r="Z32" s="166"/>
      <c r="AA32" s="45"/>
    </row>
    <row r="33" spans="1:27" s="29" customFormat="1" hidden="1" x14ac:dyDescent="0.25">
      <c r="A33" s="73" t="s">
        <v>141</v>
      </c>
      <c r="B33" s="73" t="s">
        <v>284</v>
      </c>
      <c r="C33" s="63" t="s">
        <v>633</v>
      </c>
      <c r="D33" s="73" t="s">
        <v>159</v>
      </c>
      <c r="E33" s="105" t="s">
        <v>600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  <c r="U33" s="78"/>
      <c r="V33" s="147"/>
      <c r="W33" s="147"/>
      <c r="X33" s="145" t="e">
        <f t="shared" si="7"/>
        <v>#DIV/0!</v>
      </c>
      <c r="Y33" s="38"/>
      <c r="Z33" s="166"/>
      <c r="AA33" s="45"/>
    </row>
    <row r="34" spans="1:27" s="29" customFormat="1" x14ac:dyDescent="0.25">
      <c r="A34" s="73" t="s">
        <v>141</v>
      </c>
      <c r="B34" s="73" t="s">
        <v>284</v>
      </c>
      <c r="C34" s="63" t="s">
        <v>633</v>
      </c>
      <c r="D34" s="73" t="s">
        <v>704</v>
      </c>
      <c r="E34" s="105" t="s">
        <v>705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78">
        <v>1556850</v>
      </c>
      <c r="V34" s="147">
        <v>1556843</v>
      </c>
      <c r="W34" s="147">
        <v>1556842.72</v>
      </c>
      <c r="X34" s="145"/>
      <c r="Y34" s="38"/>
      <c r="Z34" s="166"/>
      <c r="AA34" s="45"/>
    </row>
    <row r="35" spans="1:27" s="29" customFormat="1" ht="16.5" customHeight="1" x14ac:dyDescent="0.25">
      <c r="A35" s="44" t="s">
        <v>141</v>
      </c>
      <c r="B35" s="44" t="s">
        <v>160</v>
      </c>
      <c r="C35" s="63" t="s">
        <v>143</v>
      </c>
      <c r="D35" s="44" t="s">
        <v>144</v>
      </c>
      <c r="E35" s="114" t="s">
        <v>14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81">
        <f>U36</f>
        <v>479850</v>
      </c>
      <c r="V35" s="146">
        <f t="shared" ref="V35:Y37" si="14">V36</f>
        <v>0</v>
      </c>
      <c r="W35" s="146">
        <f t="shared" si="14"/>
        <v>0</v>
      </c>
      <c r="X35" s="145"/>
      <c r="Y35" s="48">
        <f t="shared" si="14"/>
        <v>0</v>
      </c>
      <c r="Z35" s="166"/>
      <c r="AA35" s="45"/>
    </row>
    <row r="36" spans="1:27" s="29" customFormat="1" ht="16.5" customHeight="1" x14ac:dyDescent="0.25">
      <c r="A36" s="44" t="s">
        <v>141</v>
      </c>
      <c r="B36" s="44" t="s">
        <v>160</v>
      </c>
      <c r="C36" s="63" t="s">
        <v>161</v>
      </c>
      <c r="D36" s="44" t="s">
        <v>144</v>
      </c>
      <c r="E36" s="104" t="s">
        <v>15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81">
        <f>U37</f>
        <v>479850</v>
      </c>
      <c r="V36" s="146">
        <f t="shared" si="14"/>
        <v>0</v>
      </c>
      <c r="W36" s="146">
        <f t="shared" si="14"/>
        <v>0</v>
      </c>
      <c r="X36" s="145"/>
      <c r="Y36" s="48">
        <f t="shared" si="14"/>
        <v>0</v>
      </c>
      <c r="Z36" s="166"/>
      <c r="AA36" s="45"/>
    </row>
    <row r="37" spans="1:27" s="29" customFormat="1" ht="16.5" customHeight="1" x14ac:dyDescent="0.25">
      <c r="A37" s="44" t="s">
        <v>141</v>
      </c>
      <c r="B37" s="44" t="s">
        <v>160</v>
      </c>
      <c r="C37" s="63" t="s">
        <v>162</v>
      </c>
      <c r="D37" s="44" t="s">
        <v>144</v>
      </c>
      <c r="E37" s="114" t="s">
        <v>591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81">
        <f>U38</f>
        <v>479850</v>
      </c>
      <c r="V37" s="146">
        <f t="shared" si="14"/>
        <v>0</v>
      </c>
      <c r="W37" s="146">
        <f t="shared" si="14"/>
        <v>0</v>
      </c>
      <c r="X37" s="145"/>
      <c r="Y37" s="48">
        <f t="shared" si="14"/>
        <v>0</v>
      </c>
      <c r="Z37" s="166"/>
      <c r="AA37" s="45"/>
    </row>
    <row r="38" spans="1:27" s="29" customFormat="1" ht="16.5" customHeight="1" x14ac:dyDescent="0.25">
      <c r="A38" s="44" t="s">
        <v>141</v>
      </c>
      <c r="B38" s="44" t="s">
        <v>160</v>
      </c>
      <c r="C38" s="63" t="s">
        <v>162</v>
      </c>
      <c r="D38" s="44" t="s">
        <v>163</v>
      </c>
      <c r="E38" s="114" t="s">
        <v>16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78">
        <v>479850</v>
      </c>
      <c r="V38" s="147"/>
      <c r="W38" s="147"/>
      <c r="X38" s="145"/>
      <c r="Y38" s="38"/>
      <c r="Z38" s="166"/>
      <c r="AA38" s="45"/>
    </row>
    <row r="39" spans="1:27" s="29" customFormat="1" ht="16.5" customHeight="1" x14ac:dyDescent="0.25">
      <c r="A39" s="44" t="s">
        <v>141</v>
      </c>
      <c r="B39" s="44" t="s">
        <v>165</v>
      </c>
      <c r="C39" s="63" t="s">
        <v>143</v>
      </c>
      <c r="D39" s="44" t="s">
        <v>144</v>
      </c>
      <c r="E39" s="114" t="s">
        <v>17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81">
        <f>U40+U66</f>
        <v>3722092</v>
      </c>
      <c r="V39" s="81">
        <f>V40+V66</f>
        <v>2092022</v>
      </c>
      <c r="W39" s="81">
        <f>W40+W66</f>
        <v>2080274.54</v>
      </c>
      <c r="X39" s="145">
        <f t="shared" si="7"/>
        <v>99.438463840246428</v>
      </c>
      <c r="Y39" s="48">
        <f>Y40+Y66</f>
        <v>892448</v>
      </c>
      <c r="Z39" s="166" t="s">
        <v>715</v>
      </c>
      <c r="AA39" s="45"/>
    </row>
    <row r="40" spans="1:27" s="29" customFormat="1" ht="27" customHeight="1" x14ac:dyDescent="0.25">
      <c r="A40" s="44" t="s">
        <v>141</v>
      </c>
      <c r="B40" s="44" t="s">
        <v>165</v>
      </c>
      <c r="C40" s="63" t="s">
        <v>166</v>
      </c>
      <c r="D40" s="44" t="s">
        <v>144</v>
      </c>
      <c r="E40" s="104" t="s">
        <v>683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81">
        <f>U41+U53+U57</f>
        <v>3722092</v>
      </c>
      <c r="V40" s="81">
        <f>V41+V53+V57</f>
        <v>2092022</v>
      </c>
      <c r="W40" s="81">
        <f>W41+W53+W57</f>
        <v>2080274.54</v>
      </c>
      <c r="X40" s="145">
        <f t="shared" si="7"/>
        <v>99.438463840246428</v>
      </c>
      <c r="Y40" s="48">
        <f t="shared" ref="Y40" si="15">Y41+Y53+Y57</f>
        <v>885557</v>
      </c>
      <c r="Z40" s="166" t="s">
        <v>715</v>
      </c>
      <c r="AA40" s="45"/>
    </row>
    <row r="41" spans="1:27" s="29" customFormat="1" ht="27" customHeight="1" x14ac:dyDescent="0.25">
      <c r="A41" s="44" t="s">
        <v>141</v>
      </c>
      <c r="B41" s="44" t="s">
        <v>165</v>
      </c>
      <c r="C41" s="63" t="s">
        <v>167</v>
      </c>
      <c r="D41" s="44" t="s">
        <v>144</v>
      </c>
      <c r="E41" s="125" t="s">
        <v>443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80">
        <f>U42+U50</f>
        <v>794072</v>
      </c>
      <c r="V41" s="148">
        <f>V42+V50</f>
        <v>295294</v>
      </c>
      <c r="W41" s="148">
        <f t="shared" ref="W41" si="16">W42+W50</f>
        <v>295293.19</v>
      </c>
      <c r="X41" s="145">
        <f t="shared" si="7"/>
        <v>99.999725697101866</v>
      </c>
      <c r="Y41" s="46">
        <f>Y50+Y45+Y42</f>
        <v>129907</v>
      </c>
      <c r="Z41" s="166" t="s">
        <v>715</v>
      </c>
      <c r="AA41" s="45"/>
    </row>
    <row r="42" spans="1:27" s="29" customFormat="1" ht="26.25" customHeight="1" x14ac:dyDescent="0.25">
      <c r="A42" s="44" t="s">
        <v>141</v>
      </c>
      <c r="B42" s="44" t="s">
        <v>165</v>
      </c>
      <c r="C42" s="63" t="s">
        <v>420</v>
      </c>
      <c r="D42" s="44" t="s">
        <v>144</v>
      </c>
      <c r="E42" s="114" t="s">
        <v>66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80">
        <f>U43</f>
        <v>491394</v>
      </c>
      <c r="V42" s="148">
        <f t="shared" ref="V42:V43" si="17">V43</f>
        <v>112024</v>
      </c>
      <c r="W42" s="148">
        <f>W43</f>
        <v>112024</v>
      </c>
      <c r="X42" s="145">
        <f t="shared" si="7"/>
        <v>100</v>
      </c>
      <c r="Y42" s="46">
        <f>Y43</f>
        <v>0</v>
      </c>
      <c r="Z42" s="166"/>
      <c r="AA42" s="45"/>
    </row>
    <row r="43" spans="1:27" s="29" customFormat="1" ht="16.5" customHeight="1" x14ac:dyDescent="0.25">
      <c r="A43" s="44" t="s">
        <v>141</v>
      </c>
      <c r="B43" s="44" t="s">
        <v>165</v>
      </c>
      <c r="C43" s="63" t="s">
        <v>445</v>
      </c>
      <c r="D43" s="44" t="s">
        <v>144</v>
      </c>
      <c r="E43" s="114" t="s">
        <v>89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80">
        <f>U44</f>
        <v>491394</v>
      </c>
      <c r="V43" s="148">
        <f t="shared" si="17"/>
        <v>112024</v>
      </c>
      <c r="W43" s="148">
        <f>W44</f>
        <v>112024</v>
      </c>
      <c r="X43" s="145">
        <f t="shared" si="7"/>
        <v>100</v>
      </c>
      <c r="Y43" s="46">
        <f>Y44</f>
        <v>0</v>
      </c>
      <c r="Z43" s="166"/>
      <c r="AA43" s="45"/>
    </row>
    <row r="44" spans="1:27" s="29" customFormat="1" ht="17.25" customHeight="1" x14ac:dyDescent="0.25">
      <c r="A44" s="44" t="s">
        <v>141</v>
      </c>
      <c r="B44" s="44" t="s">
        <v>165</v>
      </c>
      <c r="C44" s="63" t="s">
        <v>445</v>
      </c>
      <c r="D44" s="44" t="s">
        <v>159</v>
      </c>
      <c r="E44" s="114" t="s">
        <v>681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78">
        <v>491394</v>
      </c>
      <c r="V44" s="147">
        <v>112024</v>
      </c>
      <c r="W44" s="147">
        <v>112024</v>
      </c>
      <c r="X44" s="145">
        <f t="shared" si="7"/>
        <v>100</v>
      </c>
      <c r="Y44" s="38"/>
      <c r="Z44" s="166"/>
      <c r="AA44" s="45"/>
    </row>
    <row r="45" spans="1:27" s="29" customFormat="1" ht="30" hidden="1" customHeight="1" x14ac:dyDescent="0.25">
      <c r="A45" s="44" t="s">
        <v>141</v>
      </c>
      <c r="B45" s="44" t="s">
        <v>165</v>
      </c>
      <c r="C45" s="63" t="s">
        <v>392</v>
      </c>
      <c r="D45" s="44" t="s">
        <v>144</v>
      </c>
      <c r="E45" s="114" t="s">
        <v>394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80"/>
      <c r="V45" s="148"/>
      <c r="W45" s="148"/>
      <c r="X45" s="145" t="e">
        <f t="shared" si="7"/>
        <v>#DIV/0!</v>
      </c>
      <c r="Y45" s="46">
        <f>Y46+Y48</f>
        <v>0</v>
      </c>
      <c r="Z45" s="166" t="e">
        <f t="shared" si="3"/>
        <v>#DIV/0!</v>
      </c>
      <c r="AA45" s="45"/>
    </row>
    <row r="46" spans="1:27" s="29" customFormat="1" ht="15" hidden="1" customHeight="1" x14ac:dyDescent="0.25">
      <c r="A46" s="44" t="s">
        <v>141</v>
      </c>
      <c r="B46" s="44" t="s">
        <v>165</v>
      </c>
      <c r="C46" s="63" t="s">
        <v>393</v>
      </c>
      <c r="D46" s="44" t="s">
        <v>144</v>
      </c>
      <c r="E46" s="114" t="s">
        <v>76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80"/>
      <c r="V46" s="148"/>
      <c r="W46" s="148"/>
      <c r="X46" s="145" t="e">
        <f t="shared" si="7"/>
        <v>#DIV/0!</v>
      </c>
      <c r="Y46" s="48">
        <f>Y47</f>
        <v>0</v>
      </c>
      <c r="Z46" s="166" t="e">
        <f t="shared" si="3"/>
        <v>#DIV/0!</v>
      </c>
      <c r="AA46" s="45"/>
    </row>
    <row r="47" spans="1:27" s="29" customFormat="1" ht="16.5" hidden="1" customHeight="1" x14ac:dyDescent="0.25">
      <c r="A47" s="44" t="s">
        <v>141</v>
      </c>
      <c r="B47" s="44" t="s">
        <v>165</v>
      </c>
      <c r="C47" s="63" t="s">
        <v>393</v>
      </c>
      <c r="D47" s="44" t="s">
        <v>201</v>
      </c>
      <c r="E47" s="114" t="s">
        <v>46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80"/>
      <c r="V47" s="148"/>
      <c r="W47" s="148"/>
      <c r="X47" s="145" t="e">
        <f t="shared" si="7"/>
        <v>#DIV/0!</v>
      </c>
      <c r="Y47" s="38"/>
      <c r="Z47" s="166" t="e">
        <f t="shared" si="3"/>
        <v>#DIV/0!</v>
      </c>
      <c r="AA47" s="45"/>
    </row>
    <row r="48" spans="1:27" s="29" customFormat="1" ht="16.5" hidden="1" customHeight="1" x14ac:dyDescent="0.25">
      <c r="A48" s="44" t="s">
        <v>141</v>
      </c>
      <c r="B48" s="44" t="s">
        <v>165</v>
      </c>
      <c r="C48" s="63" t="s">
        <v>421</v>
      </c>
      <c r="D48" s="44" t="s">
        <v>144</v>
      </c>
      <c r="E48" s="114" t="s">
        <v>422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80"/>
      <c r="V48" s="148"/>
      <c r="W48" s="148"/>
      <c r="X48" s="145" t="e">
        <f t="shared" si="7"/>
        <v>#DIV/0!</v>
      </c>
      <c r="Y48" s="48">
        <f>Y49</f>
        <v>0</v>
      </c>
      <c r="Z48" s="166" t="e">
        <f t="shared" si="3"/>
        <v>#DIV/0!</v>
      </c>
      <c r="AA48" s="45"/>
    </row>
    <row r="49" spans="1:27" s="29" customFormat="1" ht="16.5" hidden="1" customHeight="1" x14ac:dyDescent="0.25">
      <c r="A49" s="44" t="s">
        <v>141</v>
      </c>
      <c r="B49" s="44" t="s">
        <v>165</v>
      </c>
      <c r="C49" s="63" t="s">
        <v>421</v>
      </c>
      <c r="D49" s="44" t="s">
        <v>201</v>
      </c>
      <c r="E49" s="114" t="s">
        <v>46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80"/>
      <c r="V49" s="148"/>
      <c r="W49" s="148"/>
      <c r="X49" s="145" t="e">
        <f t="shared" si="7"/>
        <v>#DIV/0!</v>
      </c>
      <c r="Y49" s="38"/>
      <c r="Z49" s="166" t="e">
        <f t="shared" si="3"/>
        <v>#DIV/0!</v>
      </c>
      <c r="AA49" s="45"/>
    </row>
    <row r="50" spans="1:27" s="29" customFormat="1" ht="15" customHeight="1" x14ac:dyDescent="0.25">
      <c r="A50" s="44" t="s">
        <v>141</v>
      </c>
      <c r="B50" s="44" t="s">
        <v>165</v>
      </c>
      <c r="C50" s="63" t="s">
        <v>168</v>
      </c>
      <c r="D50" s="44" t="s">
        <v>144</v>
      </c>
      <c r="E50" s="114" t="s">
        <v>19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81">
        <f>U51</f>
        <v>302678</v>
      </c>
      <c r="V50" s="146">
        <f t="shared" ref="V50:Y51" si="18">V51</f>
        <v>183270</v>
      </c>
      <c r="W50" s="146">
        <f>W51</f>
        <v>183269.19</v>
      </c>
      <c r="X50" s="145">
        <f t="shared" si="7"/>
        <v>99.999558029137333</v>
      </c>
      <c r="Y50" s="48">
        <f t="shared" si="18"/>
        <v>129907</v>
      </c>
      <c r="Z50" s="166">
        <f t="shared" si="3"/>
        <v>141.07722447597126</v>
      </c>
      <c r="AA50" s="45"/>
    </row>
    <row r="51" spans="1:27" s="29" customFormat="1" ht="15" customHeight="1" x14ac:dyDescent="0.25">
      <c r="A51" s="44" t="s">
        <v>141</v>
      </c>
      <c r="B51" s="44" t="s">
        <v>165</v>
      </c>
      <c r="C51" s="63" t="s">
        <v>169</v>
      </c>
      <c r="D51" s="44" t="s">
        <v>144</v>
      </c>
      <c r="E51" s="114" t="s">
        <v>20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81">
        <f>U52</f>
        <v>302678</v>
      </c>
      <c r="V51" s="146">
        <f t="shared" si="18"/>
        <v>183270</v>
      </c>
      <c r="W51" s="146">
        <f>W52</f>
        <v>183269.19</v>
      </c>
      <c r="X51" s="145">
        <f t="shared" si="7"/>
        <v>99.999558029137333</v>
      </c>
      <c r="Y51" s="48">
        <f t="shared" si="18"/>
        <v>129907</v>
      </c>
      <c r="Z51" s="166">
        <f t="shared" si="3"/>
        <v>141.07722447597126</v>
      </c>
      <c r="AA51" s="45"/>
    </row>
    <row r="52" spans="1:27" s="29" customFormat="1" ht="14.25" customHeight="1" x14ac:dyDescent="0.25">
      <c r="A52" s="44" t="s">
        <v>141</v>
      </c>
      <c r="B52" s="44" t="s">
        <v>165</v>
      </c>
      <c r="C52" s="63" t="s">
        <v>169</v>
      </c>
      <c r="D52" s="44" t="s">
        <v>159</v>
      </c>
      <c r="E52" s="114" t="s">
        <v>600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78">
        <v>302678</v>
      </c>
      <c r="V52" s="147">
        <v>183270</v>
      </c>
      <c r="W52" s="147">
        <v>183269.19</v>
      </c>
      <c r="X52" s="145">
        <f t="shared" si="7"/>
        <v>99.999558029137333</v>
      </c>
      <c r="Y52" s="38">
        <v>129907</v>
      </c>
      <c r="Z52" s="166">
        <f t="shared" si="3"/>
        <v>141.07722447597126</v>
      </c>
      <c r="AA52" s="45"/>
    </row>
    <row r="53" spans="1:27" s="29" customFormat="1" ht="27" customHeight="1" x14ac:dyDescent="0.25">
      <c r="A53" s="44" t="s">
        <v>141</v>
      </c>
      <c r="B53" s="44" t="s">
        <v>165</v>
      </c>
      <c r="C53" s="63" t="s">
        <v>170</v>
      </c>
      <c r="D53" s="44" t="s">
        <v>144</v>
      </c>
      <c r="E53" s="125" t="s">
        <v>441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80">
        <f>U54</f>
        <v>1287755</v>
      </c>
      <c r="V53" s="148">
        <f>V54</f>
        <v>1024354</v>
      </c>
      <c r="W53" s="148">
        <f>W54</f>
        <v>1024353.33</v>
      </c>
      <c r="X53" s="145">
        <f t="shared" si="7"/>
        <v>99.999934592923921</v>
      </c>
      <c r="Y53" s="46">
        <f>Y54</f>
        <v>10000</v>
      </c>
      <c r="Z53" s="166" t="s">
        <v>716</v>
      </c>
      <c r="AA53" s="45"/>
    </row>
    <row r="54" spans="1:27" s="29" customFormat="1" ht="29.25" x14ac:dyDescent="0.25">
      <c r="A54" s="44" t="s">
        <v>141</v>
      </c>
      <c r="B54" s="44" t="s">
        <v>165</v>
      </c>
      <c r="C54" s="63" t="s">
        <v>171</v>
      </c>
      <c r="D54" s="44" t="s">
        <v>144</v>
      </c>
      <c r="E54" s="114" t="s">
        <v>21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81">
        <f>U55</f>
        <v>1287755</v>
      </c>
      <c r="V54" s="146">
        <f t="shared" ref="V54:Y55" si="19">V55</f>
        <v>1024354</v>
      </c>
      <c r="W54" s="146">
        <f>W55</f>
        <v>1024353.33</v>
      </c>
      <c r="X54" s="145">
        <f t="shared" si="7"/>
        <v>99.999934592923921</v>
      </c>
      <c r="Y54" s="48">
        <f t="shared" si="19"/>
        <v>10000</v>
      </c>
      <c r="Z54" s="166" t="s">
        <v>716</v>
      </c>
      <c r="AA54" s="45"/>
    </row>
    <row r="55" spans="1:27" s="29" customFormat="1" ht="29.25" x14ac:dyDescent="0.25">
      <c r="A55" s="44" t="s">
        <v>141</v>
      </c>
      <c r="B55" s="44" t="s">
        <v>165</v>
      </c>
      <c r="C55" s="63" t="s">
        <v>172</v>
      </c>
      <c r="D55" s="44" t="s">
        <v>144</v>
      </c>
      <c r="E55" s="114" t="s">
        <v>22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81">
        <f>U56</f>
        <v>1287755</v>
      </c>
      <c r="V55" s="146">
        <f t="shared" si="19"/>
        <v>1024354</v>
      </c>
      <c r="W55" s="146">
        <f>W56</f>
        <v>1024353.33</v>
      </c>
      <c r="X55" s="145">
        <f t="shared" si="7"/>
        <v>99.999934592923921</v>
      </c>
      <c r="Y55" s="48">
        <f t="shared" si="19"/>
        <v>10000</v>
      </c>
      <c r="Z55" s="166" t="s">
        <v>716</v>
      </c>
      <c r="AA55" s="45"/>
    </row>
    <row r="56" spans="1:27" s="29" customFormat="1" ht="29.25" x14ac:dyDescent="0.25">
      <c r="A56" s="44" t="s">
        <v>141</v>
      </c>
      <c r="B56" s="44" t="s">
        <v>165</v>
      </c>
      <c r="C56" s="63" t="s">
        <v>172</v>
      </c>
      <c r="D56" s="44" t="s">
        <v>159</v>
      </c>
      <c r="E56" s="114" t="s">
        <v>600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78">
        <v>1287755</v>
      </c>
      <c r="V56" s="147">
        <v>1024354</v>
      </c>
      <c r="W56" s="147">
        <v>1024353.33</v>
      </c>
      <c r="X56" s="145">
        <f t="shared" si="7"/>
        <v>99.999934592923921</v>
      </c>
      <c r="Y56" s="38">
        <v>10000</v>
      </c>
      <c r="Z56" s="166" t="s">
        <v>716</v>
      </c>
      <c r="AA56" s="45"/>
    </row>
    <row r="57" spans="1:27" s="29" customFormat="1" ht="27.75" customHeight="1" x14ac:dyDescent="0.25">
      <c r="A57" s="44" t="s">
        <v>141</v>
      </c>
      <c r="B57" s="44" t="s">
        <v>165</v>
      </c>
      <c r="C57" s="63" t="s">
        <v>173</v>
      </c>
      <c r="D57" s="83" t="s">
        <v>144</v>
      </c>
      <c r="E57" s="125" t="s">
        <v>688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80">
        <f>U58</f>
        <v>1640265</v>
      </c>
      <c r="V57" s="80">
        <f>V58</f>
        <v>772374</v>
      </c>
      <c r="W57" s="80">
        <f t="shared" ref="V57:Y58" si="20">W58</f>
        <v>760628.02</v>
      </c>
      <c r="X57" s="145">
        <f t="shared" si="7"/>
        <v>98.479236742821485</v>
      </c>
      <c r="Y57" s="46">
        <f>Y58</f>
        <v>745650</v>
      </c>
      <c r="Z57" s="166">
        <f t="shared" si="3"/>
        <v>102.00871990880441</v>
      </c>
      <c r="AA57" s="45"/>
    </row>
    <row r="58" spans="1:27" s="30" customFormat="1" ht="15" customHeight="1" x14ac:dyDescent="0.25">
      <c r="A58" s="44" t="s">
        <v>141</v>
      </c>
      <c r="B58" s="44" t="s">
        <v>165</v>
      </c>
      <c r="C58" s="63" t="s">
        <v>174</v>
      </c>
      <c r="D58" s="44" t="s">
        <v>144</v>
      </c>
      <c r="E58" s="114" t="s">
        <v>23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81">
        <f>U59</f>
        <v>1640265</v>
      </c>
      <c r="V58" s="81">
        <f t="shared" si="20"/>
        <v>772374</v>
      </c>
      <c r="W58" s="81">
        <f t="shared" si="20"/>
        <v>760628.02</v>
      </c>
      <c r="X58" s="145">
        <f t="shared" si="7"/>
        <v>98.479236742821485</v>
      </c>
      <c r="Y58" s="48">
        <f t="shared" si="20"/>
        <v>745650</v>
      </c>
      <c r="Z58" s="166">
        <f t="shared" si="3"/>
        <v>102.00871990880441</v>
      </c>
      <c r="AA58" s="50"/>
    </row>
    <row r="59" spans="1:27" s="30" customFormat="1" ht="27" customHeight="1" x14ac:dyDescent="0.25">
      <c r="A59" s="44" t="s">
        <v>141</v>
      </c>
      <c r="B59" s="44" t="s">
        <v>165</v>
      </c>
      <c r="C59" s="63" t="s">
        <v>175</v>
      </c>
      <c r="D59" s="44" t="s">
        <v>144</v>
      </c>
      <c r="E59" s="114" t="s">
        <v>24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81">
        <f>SUM(U61:U65)</f>
        <v>1640265</v>
      </c>
      <c r="V59" s="81">
        <f t="shared" ref="V59:W59" si="21">SUM(V61:V65)</f>
        <v>772374</v>
      </c>
      <c r="W59" s="81">
        <f t="shared" si="21"/>
        <v>760628.02</v>
      </c>
      <c r="X59" s="145">
        <f t="shared" si="7"/>
        <v>98.479236742821485</v>
      </c>
      <c r="Y59" s="48">
        <f>Y61+Y60+Y65+Y63+Y64+Y62</f>
        <v>745650</v>
      </c>
      <c r="Z59" s="166">
        <f t="shared" si="3"/>
        <v>102.00871990880441</v>
      </c>
      <c r="AA59" s="50"/>
    </row>
    <row r="60" spans="1:27" s="30" customFormat="1" ht="18.75" hidden="1" customHeight="1" x14ac:dyDescent="0.25">
      <c r="A60" s="44" t="s">
        <v>141</v>
      </c>
      <c r="B60" s="44" t="s">
        <v>165</v>
      </c>
      <c r="C60" s="63" t="s">
        <v>175</v>
      </c>
      <c r="D60" s="44" t="s">
        <v>320</v>
      </c>
      <c r="E60" s="114" t="s">
        <v>321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81"/>
      <c r="V60" s="81"/>
      <c r="W60" s="81"/>
      <c r="X60" s="145" t="e">
        <f t="shared" si="7"/>
        <v>#DIV/0!</v>
      </c>
      <c r="Y60" s="38"/>
      <c r="Z60" s="166" t="e">
        <f t="shared" si="3"/>
        <v>#DIV/0!</v>
      </c>
      <c r="AA60" s="50"/>
    </row>
    <row r="61" spans="1:27" s="30" customFormat="1" ht="15.75" customHeight="1" x14ac:dyDescent="0.25">
      <c r="A61" s="44" t="s">
        <v>141</v>
      </c>
      <c r="B61" s="44" t="s">
        <v>165</v>
      </c>
      <c r="C61" s="63" t="s">
        <v>175</v>
      </c>
      <c r="D61" s="44" t="s">
        <v>159</v>
      </c>
      <c r="E61" s="114" t="s">
        <v>681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78">
        <v>1177935</v>
      </c>
      <c r="V61" s="78">
        <v>491164</v>
      </c>
      <c r="W61" s="78">
        <v>479418.26</v>
      </c>
      <c r="X61" s="145">
        <f t="shared" si="7"/>
        <v>97.608591020514538</v>
      </c>
      <c r="Y61" s="38">
        <v>627393</v>
      </c>
      <c r="Z61" s="166">
        <f t="shared" si="3"/>
        <v>76.414346350692469</v>
      </c>
      <c r="AA61" s="50"/>
    </row>
    <row r="62" spans="1:27" s="30" customFormat="1" ht="15.75" customHeight="1" x14ac:dyDescent="0.25">
      <c r="A62" s="44" t="s">
        <v>141</v>
      </c>
      <c r="B62" s="44" t="s">
        <v>165</v>
      </c>
      <c r="C62" s="63" t="s">
        <v>175</v>
      </c>
      <c r="D62" s="44" t="s">
        <v>604</v>
      </c>
      <c r="E62" s="114" t="s">
        <v>616</v>
      </c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78">
        <v>462330</v>
      </c>
      <c r="V62" s="78">
        <v>281210</v>
      </c>
      <c r="W62" s="78">
        <v>281209.76</v>
      </c>
      <c r="X62" s="145">
        <f t="shared" si="7"/>
        <v>99.999914654528638</v>
      </c>
      <c r="Y62" s="38">
        <v>118257</v>
      </c>
      <c r="Z62" s="166" t="s">
        <v>706</v>
      </c>
      <c r="AA62" s="50"/>
    </row>
    <row r="63" spans="1:27" s="30" customFormat="1" ht="15" hidden="1" customHeight="1" x14ac:dyDescent="0.25">
      <c r="A63" s="44" t="s">
        <v>141</v>
      </c>
      <c r="B63" s="44" t="s">
        <v>165</v>
      </c>
      <c r="C63" s="63" t="s">
        <v>175</v>
      </c>
      <c r="D63" s="44" t="s">
        <v>151</v>
      </c>
      <c r="E63" s="114" t="s">
        <v>7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78"/>
      <c r="V63" s="78"/>
      <c r="W63" s="78"/>
      <c r="X63" s="145" t="e">
        <f t="shared" si="7"/>
        <v>#DIV/0!</v>
      </c>
      <c r="Y63" s="38"/>
      <c r="Z63" s="166" t="e">
        <f t="shared" si="3"/>
        <v>#DIV/0!</v>
      </c>
      <c r="AA63" s="50"/>
    </row>
    <row r="64" spans="1:27" s="30" customFormat="1" ht="15" hidden="1" customHeight="1" x14ac:dyDescent="0.25">
      <c r="A64" s="44" t="s">
        <v>141</v>
      </c>
      <c r="B64" s="44" t="s">
        <v>165</v>
      </c>
      <c r="C64" s="63" t="s">
        <v>175</v>
      </c>
      <c r="D64" s="44" t="s">
        <v>152</v>
      </c>
      <c r="E64" s="114" t="s">
        <v>8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78"/>
      <c r="V64" s="78"/>
      <c r="W64" s="78"/>
      <c r="X64" s="145" t="e">
        <f t="shared" si="7"/>
        <v>#DIV/0!</v>
      </c>
      <c r="Y64" s="38"/>
      <c r="Z64" s="166" t="e">
        <f t="shared" si="3"/>
        <v>#DIV/0!</v>
      </c>
      <c r="AA64" s="50"/>
    </row>
    <row r="65" spans="1:27" s="30" customFormat="1" ht="15" hidden="1" customHeight="1" x14ac:dyDescent="0.25">
      <c r="A65" s="44" t="s">
        <v>141</v>
      </c>
      <c r="B65" s="44" t="s">
        <v>165</v>
      </c>
      <c r="C65" s="63" t="s">
        <v>175</v>
      </c>
      <c r="D65" s="44" t="s">
        <v>153</v>
      </c>
      <c r="E65" s="114" t="s">
        <v>9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78"/>
      <c r="V65" s="78"/>
      <c r="W65" s="78"/>
      <c r="X65" s="145" t="e">
        <f t="shared" si="7"/>
        <v>#DIV/0!</v>
      </c>
      <c r="Y65" s="38"/>
      <c r="Z65" s="166" t="e">
        <f t="shared" si="3"/>
        <v>#DIV/0!</v>
      </c>
      <c r="AA65" s="50"/>
    </row>
    <row r="66" spans="1:27" s="30" customFormat="1" ht="15.75" customHeight="1" x14ac:dyDescent="0.25">
      <c r="A66" s="44" t="s">
        <v>141</v>
      </c>
      <c r="B66" s="44" t="s">
        <v>165</v>
      </c>
      <c r="C66" s="63" t="s">
        <v>161</v>
      </c>
      <c r="D66" s="44" t="s">
        <v>144</v>
      </c>
      <c r="E66" s="104" t="s">
        <v>15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46">
        <f>U67</f>
        <v>0</v>
      </c>
      <c r="V66" s="146">
        <f>V67</f>
        <v>0</v>
      </c>
      <c r="W66" s="146">
        <f>W67</f>
        <v>0</v>
      </c>
      <c r="X66" s="145"/>
      <c r="Y66" s="48">
        <f>Y67</f>
        <v>6891</v>
      </c>
      <c r="Z66" s="166">
        <f t="shared" si="3"/>
        <v>0</v>
      </c>
      <c r="AA66" s="50"/>
    </row>
    <row r="67" spans="1:27" s="30" customFormat="1" ht="15" customHeight="1" x14ac:dyDescent="0.25">
      <c r="A67" s="44" t="s">
        <v>141</v>
      </c>
      <c r="B67" s="44" t="s">
        <v>165</v>
      </c>
      <c r="C67" s="63" t="s">
        <v>176</v>
      </c>
      <c r="D67" s="44" t="s">
        <v>144</v>
      </c>
      <c r="E67" s="125" t="s">
        <v>25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48">
        <f>U68</f>
        <v>0</v>
      </c>
      <c r="V67" s="148">
        <f t="shared" ref="V67:W67" si="22">V68</f>
        <v>0</v>
      </c>
      <c r="W67" s="148">
        <f t="shared" si="22"/>
        <v>0</v>
      </c>
      <c r="X67" s="145"/>
      <c r="Y67" s="46">
        <f>Y68</f>
        <v>6891</v>
      </c>
      <c r="Z67" s="166">
        <f t="shared" si="3"/>
        <v>0</v>
      </c>
      <c r="AA67" s="50"/>
    </row>
    <row r="68" spans="1:27" s="30" customFormat="1" ht="14.25" customHeight="1" x14ac:dyDescent="0.25">
      <c r="A68" s="44" t="s">
        <v>141</v>
      </c>
      <c r="B68" s="44" t="s">
        <v>165</v>
      </c>
      <c r="C68" s="63" t="s">
        <v>177</v>
      </c>
      <c r="D68" s="44" t="s">
        <v>144</v>
      </c>
      <c r="E68" s="114" t="s">
        <v>26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46">
        <f>U70+U71</f>
        <v>0</v>
      </c>
      <c r="V68" s="146">
        <f t="shared" ref="V68:W68" si="23">V70+V71</f>
        <v>0</v>
      </c>
      <c r="W68" s="146">
        <f t="shared" si="23"/>
        <v>0</v>
      </c>
      <c r="X68" s="145"/>
      <c r="Y68" s="48">
        <f>Y71+Y70</f>
        <v>6891</v>
      </c>
      <c r="Z68" s="166">
        <f t="shared" si="3"/>
        <v>0</v>
      </c>
      <c r="AA68" s="50"/>
    </row>
    <row r="69" spans="1:27" s="30" customFormat="1" ht="29.25" hidden="1" customHeight="1" x14ac:dyDescent="0.25">
      <c r="A69" s="44" t="s">
        <v>141</v>
      </c>
      <c r="B69" s="44" t="s">
        <v>165</v>
      </c>
      <c r="C69" s="63" t="s">
        <v>177</v>
      </c>
      <c r="D69" s="44" t="s">
        <v>201</v>
      </c>
      <c r="E69" s="114" t="s">
        <v>46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81"/>
      <c r="V69" s="81"/>
      <c r="W69" s="81"/>
      <c r="X69" s="145"/>
      <c r="Y69" s="38"/>
      <c r="Z69" s="166" t="e">
        <f t="shared" si="3"/>
        <v>#DIV/0!</v>
      </c>
      <c r="AA69" s="50"/>
    </row>
    <row r="70" spans="1:27" s="30" customFormat="1" ht="24" customHeight="1" x14ac:dyDescent="0.25">
      <c r="A70" s="44" t="s">
        <v>141</v>
      </c>
      <c r="B70" s="44" t="s">
        <v>165</v>
      </c>
      <c r="C70" s="63" t="s">
        <v>177</v>
      </c>
      <c r="D70" s="44" t="s">
        <v>159</v>
      </c>
      <c r="E70" s="114" t="s">
        <v>13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78"/>
      <c r="V70" s="78"/>
      <c r="W70" s="78"/>
      <c r="X70" s="145"/>
      <c r="Y70" s="38">
        <v>4491</v>
      </c>
      <c r="Z70" s="166">
        <f t="shared" si="3"/>
        <v>0</v>
      </c>
      <c r="AA70" s="50"/>
    </row>
    <row r="71" spans="1:27" s="30" customFormat="1" ht="25.5" customHeight="1" x14ac:dyDescent="0.25">
      <c r="A71" s="44" t="s">
        <v>141</v>
      </c>
      <c r="B71" s="44" t="s">
        <v>165</v>
      </c>
      <c r="C71" s="63" t="s">
        <v>177</v>
      </c>
      <c r="D71" s="44" t="s">
        <v>178</v>
      </c>
      <c r="E71" s="114" t="s">
        <v>546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78"/>
      <c r="V71" s="78"/>
      <c r="W71" s="78"/>
      <c r="X71" s="145"/>
      <c r="Y71" s="38">
        <v>2400</v>
      </c>
      <c r="Z71" s="166">
        <f t="shared" si="3"/>
        <v>0</v>
      </c>
      <c r="AA71" s="50"/>
    </row>
    <row r="72" spans="1:27" s="30" customFormat="1" ht="17.25" customHeight="1" x14ac:dyDescent="0.25">
      <c r="A72" s="44" t="s">
        <v>150</v>
      </c>
      <c r="B72" s="44" t="s">
        <v>142</v>
      </c>
      <c r="C72" s="63" t="s">
        <v>143</v>
      </c>
      <c r="D72" s="44" t="s">
        <v>144</v>
      </c>
      <c r="E72" s="125" t="s">
        <v>28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80">
        <f>U73+U93</f>
        <v>2045280</v>
      </c>
      <c r="V72" s="80">
        <f>V73+V93</f>
        <v>451883</v>
      </c>
      <c r="W72" s="80">
        <f>W73+W93</f>
        <v>445353.83999999997</v>
      </c>
      <c r="X72" s="145">
        <f t="shared" si="7"/>
        <v>98.555121569078722</v>
      </c>
      <c r="Y72" s="46">
        <f>Y73+Y93</f>
        <v>951323</v>
      </c>
      <c r="Z72" s="166">
        <f t="shared" si="3"/>
        <v>46.814156705976828</v>
      </c>
      <c r="AA72" s="50"/>
    </row>
    <row r="73" spans="1:27" s="30" customFormat="1" ht="27.75" customHeight="1" x14ac:dyDescent="0.25">
      <c r="A73" s="44" t="s">
        <v>150</v>
      </c>
      <c r="B73" s="44" t="s">
        <v>292</v>
      </c>
      <c r="C73" s="63" t="s">
        <v>143</v>
      </c>
      <c r="D73" s="44" t="s">
        <v>144</v>
      </c>
      <c r="E73" s="114" t="s">
        <v>606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81">
        <f>U74+U89</f>
        <v>968750</v>
      </c>
      <c r="V73" s="146">
        <f>V74+V89</f>
        <v>141580</v>
      </c>
      <c r="W73" s="146">
        <f>W74+W89</f>
        <v>141579.22</v>
      </c>
      <c r="X73" s="145">
        <f t="shared" si="7"/>
        <v>99.999449074728076</v>
      </c>
      <c r="Y73" s="48">
        <f>Y74+Y89</f>
        <v>618454</v>
      </c>
      <c r="Z73" s="166">
        <f t="shared" si="3"/>
        <v>22.892441475032903</v>
      </c>
      <c r="AA73" s="50"/>
    </row>
    <row r="74" spans="1:27" s="30" customFormat="1" ht="27" customHeight="1" x14ac:dyDescent="0.25">
      <c r="A74" s="44" t="s">
        <v>150</v>
      </c>
      <c r="B74" s="44" t="s">
        <v>292</v>
      </c>
      <c r="C74" s="63" t="s">
        <v>180</v>
      </c>
      <c r="D74" s="44" t="s">
        <v>144</v>
      </c>
      <c r="E74" s="104" t="s">
        <v>684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81">
        <f>U75+U83</f>
        <v>798600</v>
      </c>
      <c r="V74" s="146">
        <f t="shared" ref="V74:W74" si="24">V75+V83</f>
        <v>141580</v>
      </c>
      <c r="W74" s="146">
        <f t="shared" si="24"/>
        <v>141579.22</v>
      </c>
      <c r="X74" s="145">
        <f t="shared" si="7"/>
        <v>99.999449074728076</v>
      </c>
      <c r="Y74" s="48">
        <f>Y75+Y83</f>
        <v>618454</v>
      </c>
      <c r="Z74" s="166">
        <f t="shared" si="3"/>
        <v>22.892441475032903</v>
      </c>
      <c r="AA74" s="50"/>
    </row>
    <row r="75" spans="1:27" s="30" customFormat="1" ht="29.25" customHeight="1" x14ac:dyDescent="0.25">
      <c r="A75" s="44" t="s">
        <v>150</v>
      </c>
      <c r="B75" s="44" t="s">
        <v>292</v>
      </c>
      <c r="C75" s="63" t="s">
        <v>181</v>
      </c>
      <c r="D75" s="44" t="s">
        <v>144</v>
      </c>
      <c r="E75" s="125" t="s">
        <v>446</v>
      </c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80">
        <f>U76</f>
        <v>793600</v>
      </c>
      <c r="V75" s="148">
        <f t="shared" ref="V75:Y75" si="25">V76</f>
        <v>141580</v>
      </c>
      <c r="W75" s="148">
        <f t="shared" si="25"/>
        <v>141579.22</v>
      </c>
      <c r="X75" s="145">
        <f t="shared" si="7"/>
        <v>99.999449074728076</v>
      </c>
      <c r="Y75" s="46">
        <f t="shared" si="25"/>
        <v>618454</v>
      </c>
      <c r="Z75" s="166">
        <f t="shared" si="3"/>
        <v>22.892441475032903</v>
      </c>
      <c r="AA75" s="50"/>
    </row>
    <row r="76" spans="1:27" s="30" customFormat="1" ht="26.25" customHeight="1" x14ac:dyDescent="0.25">
      <c r="A76" s="44" t="s">
        <v>150</v>
      </c>
      <c r="B76" s="44" t="s">
        <v>292</v>
      </c>
      <c r="C76" s="63" t="s">
        <v>182</v>
      </c>
      <c r="D76" s="44" t="s">
        <v>144</v>
      </c>
      <c r="E76" s="114" t="s">
        <v>29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81">
        <f>U77+U79+U81</f>
        <v>793600</v>
      </c>
      <c r="V76" s="146">
        <f>V77+V79+V81</f>
        <v>141580</v>
      </c>
      <c r="W76" s="146">
        <f>W77+W79+W81</f>
        <v>141579.22</v>
      </c>
      <c r="X76" s="145">
        <f t="shared" si="7"/>
        <v>99.999449074728076</v>
      </c>
      <c r="Y76" s="48">
        <f>Y77+Y79+Y81</f>
        <v>618454</v>
      </c>
      <c r="Z76" s="166">
        <f t="shared" ref="Z76:Z139" si="26">W76/Y76*100</f>
        <v>22.892441475032903</v>
      </c>
      <c r="AA76" s="50"/>
    </row>
    <row r="77" spans="1:27" s="30" customFormat="1" ht="15.75" hidden="1" customHeight="1" x14ac:dyDescent="0.25">
      <c r="A77" s="44" t="s">
        <v>150</v>
      </c>
      <c r="B77" s="44" t="s">
        <v>292</v>
      </c>
      <c r="C77" s="63" t="s">
        <v>183</v>
      </c>
      <c r="D77" s="44" t="s">
        <v>144</v>
      </c>
      <c r="E77" s="114" t="s">
        <v>30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81">
        <f>U78</f>
        <v>0</v>
      </c>
      <c r="V77" s="146">
        <f>V78</f>
        <v>0</v>
      </c>
      <c r="W77" s="146">
        <v>0</v>
      </c>
      <c r="X77" s="145" t="e">
        <f t="shared" si="7"/>
        <v>#DIV/0!</v>
      </c>
      <c r="Y77" s="48">
        <v>0</v>
      </c>
      <c r="Z77" s="166" t="e">
        <f t="shared" si="26"/>
        <v>#DIV/0!</v>
      </c>
      <c r="AA77" s="50"/>
    </row>
    <row r="78" spans="1:27" s="30" customFormat="1" ht="15.75" hidden="1" customHeight="1" x14ac:dyDescent="0.25">
      <c r="A78" s="44" t="s">
        <v>150</v>
      </c>
      <c r="B78" s="44" t="s">
        <v>292</v>
      </c>
      <c r="C78" s="63" t="s">
        <v>183</v>
      </c>
      <c r="D78" s="44" t="s">
        <v>159</v>
      </c>
      <c r="E78" s="114" t="s">
        <v>13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78"/>
      <c r="V78" s="147">
        <v>0</v>
      </c>
      <c r="W78" s="147">
        <v>0</v>
      </c>
      <c r="X78" s="145" t="e">
        <f t="shared" si="7"/>
        <v>#DIV/0!</v>
      </c>
      <c r="Y78" s="38">
        <v>0</v>
      </c>
      <c r="Z78" s="166" t="e">
        <f t="shared" si="26"/>
        <v>#DIV/0!</v>
      </c>
      <c r="AA78" s="50"/>
    </row>
    <row r="79" spans="1:27" s="30" customFormat="1" ht="15.75" customHeight="1" x14ac:dyDescent="0.25">
      <c r="A79" s="44" t="s">
        <v>150</v>
      </c>
      <c r="B79" s="44" t="s">
        <v>292</v>
      </c>
      <c r="C79" s="63" t="s">
        <v>184</v>
      </c>
      <c r="D79" s="44" t="s">
        <v>144</v>
      </c>
      <c r="E79" s="114" t="s">
        <v>31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81">
        <f>U80</f>
        <v>100000</v>
      </c>
      <c r="V79" s="146">
        <f t="shared" ref="V79:Y81" si="27">V80</f>
        <v>0</v>
      </c>
      <c r="W79" s="146">
        <f t="shared" si="27"/>
        <v>0</v>
      </c>
      <c r="X79" s="145"/>
      <c r="Y79" s="48">
        <f t="shared" si="27"/>
        <v>59766</v>
      </c>
      <c r="Z79" s="166">
        <f t="shared" si="26"/>
        <v>0</v>
      </c>
      <c r="AA79" s="50"/>
    </row>
    <row r="80" spans="1:27" s="30" customFormat="1" ht="15.75" customHeight="1" x14ac:dyDescent="0.25">
      <c r="A80" s="44" t="s">
        <v>150</v>
      </c>
      <c r="B80" s="44" t="s">
        <v>292</v>
      </c>
      <c r="C80" s="63" t="s">
        <v>184</v>
      </c>
      <c r="D80" s="44" t="s">
        <v>159</v>
      </c>
      <c r="E80" s="114" t="s">
        <v>681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78">
        <v>100000</v>
      </c>
      <c r="V80" s="147"/>
      <c r="W80" s="147"/>
      <c r="X80" s="145"/>
      <c r="Y80" s="38">
        <v>59766</v>
      </c>
      <c r="Z80" s="166">
        <f t="shared" si="26"/>
        <v>0</v>
      </c>
      <c r="AA80" s="50"/>
    </row>
    <row r="81" spans="1:27" s="30" customFormat="1" ht="15.75" customHeight="1" x14ac:dyDescent="0.25">
      <c r="A81" s="44" t="s">
        <v>150</v>
      </c>
      <c r="B81" s="44" t="s">
        <v>292</v>
      </c>
      <c r="C81" s="63" t="s">
        <v>562</v>
      </c>
      <c r="D81" s="44" t="s">
        <v>144</v>
      </c>
      <c r="E81" s="114" t="s">
        <v>563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81">
        <f>U82</f>
        <v>693600</v>
      </c>
      <c r="V81" s="146">
        <f t="shared" si="27"/>
        <v>141580</v>
      </c>
      <c r="W81" s="146">
        <f t="shared" si="27"/>
        <v>141579.22</v>
      </c>
      <c r="X81" s="145">
        <f t="shared" ref="X81:X144" si="28">W81/V81*100</f>
        <v>99.999449074728076</v>
      </c>
      <c r="Y81" s="48">
        <f t="shared" si="27"/>
        <v>558688</v>
      </c>
      <c r="Z81" s="166">
        <f t="shared" si="26"/>
        <v>25.341374792370697</v>
      </c>
      <c r="AA81" s="50"/>
    </row>
    <row r="82" spans="1:27" s="30" customFormat="1" ht="15.75" customHeight="1" x14ac:dyDescent="0.25">
      <c r="A82" s="44" t="s">
        <v>150</v>
      </c>
      <c r="B82" s="44" t="s">
        <v>292</v>
      </c>
      <c r="C82" s="63" t="s">
        <v>562</v>
      </c>
      <c r="D82" s="44" t="s">
        <v>159</v>
      </c>
      <c r="E82" s="114" t="s">
        <v>681</v>
      </c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78">
        <v>693600</v>
      </c>
      <c r="V82" s="147">
        <v>141580</v>
      </c>
      <c r="W82" s="147">
        <v>141579.22</v>
      </c>
      <c r="X82" s="145">
        <f t="shared" si="28"/>
        <v>99.999449074728076</v>
      </c>
      <c r="Y82" s="38">
        <v>558688</v>
      </c>
      <c r="Z82" s="166">
        <f t="shared" si="26"/>
        <v>25.341374792370697</v>
      </c>
      <c r="AA82" s="50"/>
    </row>
    <row r="83" spans="1:27" s="30" customFormat="1" ht="39.75" customHeight="1" x14ac:dyDescent="0.25">
      <c r="A83" s="44" t="s">
        <v>150</v>
      </c>
      <c r="B83" s="44" t="s">
        <v>292</v>
      </c>
      <c r="C83" s="63" t="s">
        <v>185</v>
      </c>
      <c r="D83" s="44" t="s">
        <v>144</v>
      </c>
      <c r="E83" s="125" t="s">
        <v>685</v>
      </c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80">
        <f>U84</f>
        <v>5000</v>
      </c>
      <c r="V83" s="148">
        <f t="shared" ref="V83:Y87" si="29">V84</f>
        <v>0</v>
      </c>
      <c r="W83" s="148">
        <f t="shared" si="29"/>
        <v>0</v>
      </c>
      <c r="X83" s="145"/>
      <c r="Y83" s="46">
        <f t="shared" si="29"/>
        <v>0</v>
      </c>
      <c r="Z83" s="166"/>
      <c r="AA83" s="50"/>
    </row>
    <row r="84" spans="1:27" s="30" customFormat="1" ht="27" customHeight="1" x14ac:dyDescent="0.25">
      <c r="A84" s="44" t="s">
        <v>150</v>
      </c>
      <c r="B84" s="44" t="s">
        <v>292</v>
      </c>
      <c r="C84" s="63" t="s">
        <v>186</v>
      </c>
      <c r="D84" s="44" t="s">
        <v>144</v>
      </c>
      <c r="E84" s="114" t="s">
        <v>32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81">
        <f>U85+U87</f>
        <v>5000</v>
      </c>
      <c r="V84" s="146">
        <f>V85+V87</f>
        <v>0</v>
      </c>
      <c r="W84" s="146">
        <f>W85+W87</f>
        <v>0</v>
      </c>
      <c r="X84" s="145"/>
      <c r="Y84" s="48">
        <f>Y85+Y87</f>
        <v>0</v>
      </c>
      <c r="Z84" s="166"/>
      <c r="AA84" s="50"/>
    </row>
    <row r="85" spans="1:27" s="30" customFormat="1" ht="15" customHeight="1" x14ac:dyDescent="0.25">
      <c r="A85" s="44" t="s">
        <v>150</v>
      </c>
      <c r="B85" s="44" t="s">
        <v>292</v>
      </c>
      <c r="C85" s="63" t="s">
        <v>187</v>
      </c>
      <c r="D85" s="44" t="s">
        <v>144</v>
      </c>
      <c r="E85" s="114" t="s">
        <v>33</v>
      </c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81">
        <f>U86</f>
        <v>5000</v>
      </c>
      <c r="V85" s="146">
        <f t="shared" si="29"/>
        <v>0</v>
      </c>
      <c r="W85" s="146">
        <f t="shared" si="29"/>
        <v>0</v>
      </c>
      <c r="X85" s="145"/>
      <c r="Y85" s="48">
        <f t="shared" si="29"/>
        <v>0</v>
      </c>
      <c r="Z85" s="166"/>
      <c r="AA85" s="50"/>
    </row>
    <row r="86" spans="1:27" s="30" customFormat="1" ht="15" customHeight="1" x14ac:dyDescent="0.25">
      <c r="A86" s="44" t="s">
        <v>150</v>
      </c>
      <c r="B86" s="44" t="s">
        <v>292</v>
      </c>
      <c r="C86" s="63" t="s">
        <v>187</v>
      </c>
      <c r="D86" s="44" t="s">
        <v>159</v>
      </c>
      <c r="E86" s="114" t="s">
        <v>681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78">
        <v>5000</v>
      </c>
      <c r="V86" s="147"/>
      <c r="W86" s="147"/>
      <c r="X86" s="145"/>
      <c r="Y86" s="38"/>
      <c r="Z86" s="166"/>
      <c r="AA86" s="50"/>
    </row>
    <row r="87" spans="1:27" s="30" customFormat="1" ht="15" hidden="1" customHeight="1" x14ac:dyDescent="0.25">
      <c r="A87" s="44" t="s">
        <v>150</v>
      </c>
      <c r="B87" s="44" t="s">
        <v>292</v>
      </c>
      <c r="C87" s="63" t="s">
        <v>527</v>
      </c>
      <c r="D87" s="44" t="s">
        <v>144</v>
      </c>
      <c r="E87" s="114" t="s">
        <v>528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81">
        <f>U88</f>
        <v>0</v>
      </c>
      <c r="V87" s="146">
        <f t="shared" si="29"/>
        <v>0</v>
      </c>
      <c r="W87" s="146">
        <f t="shared" si="29"/>
        <v>0</v>
      </c>
      <c r="X87" s="145" t="e">
        <f t="shared" si="28"/>
        <v>#DIV/0!</v>
      </c>
      <c r="Y87" s="48">
        <f t="shared" si="29"/>
        <v>0</v>
      </c>
      <c r="Z87" s="166"/>
      <c r="AA87" s="50"/>
    </row>
    <row r="88" spans="1:27" s="30" customFormat="1" ht="15" hidden="1" customHeight="1" x14ac:dyDescent="0.25">
      <c r="A88" s="44" t="s">
        <v>150</v>
      </c>
      <c r="B88" s="44" t="s">
        <v>292</v>
      </c>
      <c r="C88" s="63" t="s">
        <v>527</v>
      </c>
      <c r="D88" s="44" t="s">
        <v>159</v>
      </c>
      <c r="E88" s="114" t="s">
        <v>13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78"/>
      <c r="V88" s="147"/>
      <c r="W88" s="147"/>
      <c r="X88" s="145" t="e">
        <f t="shared" si="28"/>
        <v>#DIV/0!</v>
      </c>
      <c r="Y88" s="38"/>
      <c r="Z88" s="166"/>
      <c r="AA88" s="50"/>
    </row>
    <row r="89" spans="1:27" s="30" customFormat="1" ht="15" customHeight="1" x14ac:dyDescent="0.25">
      <c r="A89" s="44" t="s">
        <v>150</v>
      </c>
      <c r="B89" s="44" t="s">
        <v>292</v>
      </c>
      <c r="C89" s="63" t="s">
        <v>161</v>
      </c>
      <c r="D89" s="44" t="s">
        <v>144</v>
      </c>
      <c r="E89" s="104" t="s">
        <v>15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81">
        <f>U90</f>
        <v>170150</v>
      </c>
      <c r="V89" s="146">
        <f>V90</f>
        <v>0</v>
      </c>
      <c r="W89" s="146">
        <f t="shared" ref="V89:Y91" si="30">W90</f>
        <v>0</v>
      </c>
      <c r="X89" s="145"/>
      <c r="Y89" s="48">
        <f t="shared" si="30"/>
        <v>0</v>
      </c>
      <c r="Z89" s="166"/>
      <c r="AA89" s="50"/>
    </row>
    <row r="90" spans="1:27" s="30" customFormat="1" ht="15" customHeight="1" x14ac:dyDescent="0.25">
      <c r="A90" s="44" t="s">
        <v>150</v>
      </c>
      <c r="B90" s="44" t="s">
        <v>292</v>
      </c>
      <c r="C90" s="63" t="s">
        <v>176</v>
      </c>
      <c r="D90" s="44" t="s">
        <v>144</v>
      </c>
      <c r="E90" s="125" t="s">
        <v>25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80">
        <f>U91</f>
        <v>170150</v>
      </c>
      <c r="V90" s="148">
        <f>V91</f>
        <v>0</v>
      </c>
      <c r="W90" s="148">
        <f t="shared" si="30"/>
        <v>0</v>
      </c>
      <c r="X90" s="145"/>
      <c r="Y90" s="46">
        <f t="shared" si="30"/>
        <v>0</v>
      </c>
      <c r="Z90" s="166"/>
      <c r="AA90" s="50"/>
    </row>
    <row r="91" spans="1:27" s="30" customFormat="1" ht="27" customHeight="1" x14ac:dyDescent="0.25">
      <c r="A91" s="44" t="s">
        <v>150</v>
      </c>
      <c r="B91" s="44" t="s">
        <v>292</v>
      </c>
      <c r="C91" s="63" t="s">
        <v>188</v>
      </c>
      <c r="D91" s="44" t="s">
        <v>144</v>
      </c>
      <c r="E91" s="114" t="s">
        <v>34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81">
        <f>U92</f>
        <v>170150</v>
      </c>
      <c r="V91" s="146">
        <f t="shared" si="30"/>
        <v>0</v>
      </c>
      <c r="W91" s="146">
        <f t="shared" si="30"/>
        <v>0</v>
      </c>
      <c r="X91" s="145"/>
      <c r="Y91" s="48">
        <f t="shared" si="30"/>
        <v>0</v>
      </c>
      <c r="Z91" s="166"/>
      <c r="AA91" s="50"/>
    </row>
    <row r="92" spans="1:27" s="30" customFormat="1" ht="15" customHeight="1" x14ac:dyDescent="0.25">
      <c r="A92" s="44" t="s">
        <v>150</v>
      </c>
      <c r="B92" s="44" t="s">
        <v>292</v>
      </c>
      <c r="C92" s="63" t="s">
        <v>188</v>
      </c>
      <c r="D92" s="44" t="s">
        <v>159</v>
      </c>
      <c r="E92" s="114" t="s">
        <v>13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78">
        <v>170150</v>
      </c>
      <c r="V92" s="147"/>
      <c r="W92" s="147"/>
      <c r="X92" s="145"/>
      <c r="Y92" s="38"/>
      <c r="Z92" s="166"/>
      <c r="AA92" s="50"/>
    </row>
    <row r="93" spans="1:27" s="30" customFormat="1" ht="14.25" customHeight="1" x14ac:dyDescent="0.25">
      <c r="A93" s="44" t="s">
        <v>150</v>
      </c>
      <c r="B93" s="44" t="s">
        <v>164</v>
      </c>
      <c r="C93" s="63" t="s">
        <v>143</v>
      </c>
      <c r="D93" s="44" t="s">
        <v>144</v>
      </c>
      <c r="E93" s="114" t="s">
        <v>35</v>
      </c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81">
        <f>U94</f>
        <v>1076530</v>
      </c>
      <c r="V93" s="81">
        <f t="shared" ref="V93:Y93" si="31">V94</f>
        <v>310303</v>
      </c>
      <c r="W93" s="81">
        <f t="shared" si="31"/>
        <v>303774.62</v>
      </c>
      <c r="X93" s="145">
        <f t="shared" si="28"/>
        <v>97.896127333606188</v>
      </c>
      <c r="Y93" s="48">
        <f t="shared" si="31"/>
        <v>332869</v>
      </c>
      <c r="Z93" s="166">
        <f t="shared" si="26"/>
        <v>91.259510498123888</v>
      </c>
      <c r="AA93" s="50"/>
    </row>
    <row r="94" spans="1:27" s="30" customFormat="1" ht="26.25" customHeight="1" x14ac:dyDescent="0.25">
      <c r="A94" s="44" t="s">
        <v>150</v>
      </c>
      <c r="B94" s="44" t="s">
        <v>164</v>
      </c>
      <c r="C94" s="63" t="s">
        <v>189</v>
      </c>
      <c r="D94" s="44" t="s">
        <v>144</v>
      </c>
      <c r="E94" s="104" t="s">
        <v>686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81">
        <f>U95+U102</f>
        <v>1076530</v>
      </c>
      <c r="V94" s="81">
        <f>V95+V102</f>
        <v>310303</v>
      </c>
      <c r="W94" s="81">
        <f>W95+W102</f>
        <v>303774.62</v>
      </c>
      <c r="X94" s="145">
        <f t="shared" si="28"/>
        <v>97.896127333606188</v>
      </c>
      <c r="Y94" s="48">
        <f>Y95+Y102</f>
        <v>332869</v>
      </c>
      <c r="Z94" s="166">
        <f t="shared" si="26"/>
        <v>91.259510498123888</v>
      </c>
      <c r="AA94" s="50"/>
    </row>
    <row r="95" spans="1:27" s="30" customFormat="1" ht="26.25" customHeight="1" x14ac:dyDescent="0.25">
      <c r="A95" s="44" t="s">
        <v>150</v>
      </c>
      <c r="B95" s="44" t="s">
        <v>164</v>
      </c>
      <c r="C95" s="63" t="s">
        <v>190</v>
      </c>
      <c r="D95" s="44" t="s">
        <v>144</v>
      </c>
      <c r="E95" s="125" t="s">
        <v>687</v>
      </c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80">
        <f>U96</f>
        <v>500000</v>
      </c>
      <c r="V95" s="148">
        <f t="shared" ref="V95:Y95" si="32">V96</f>
        <v>0</v>
      </c>
      <c r="W95" s="148">
        <f t="shared" si="32"/>
        <v>0</v>
      </c>
      <c r="X95" s="145"/>
      <c r="Y95" s="46">
        <f t="shared" si="32"/>
        <v>0</v>
      </c>
      <c r="Z95" s="166"/>
      <c r="AA95" s="50"/>
    </row>
    <row r="96" spans="1:27" s="30" customFormat="1" ht="27" customHeight="1" x14ac:dyDescent="0.25">
      <c r="A96" s="44" t="s">
        <v>150</v>
      </c>
      <c r="B96" s="44" t="s">
        <v>164</v>
      </c>
      <c r="C96" s="63" t="s">
        <v>191</v>
      </c>
      <c r="D96" s="44" t="s">
        <v>144</v>
      </c>
      <c r="E96" s="114" t="s">
        <v>36</v>
      </c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81">
        <f>U97+U100</f>
        <v>500000</v>
      </c>
      <c r="V96" s="146">
        <f t="shared" ref="V96:Y96" si="33">V97+V100</f>
        <v>0</v>
      </c>
      <c r="W96" s="146">
        <f t="shared" si="33"/>
        <v>0</v>
      </c>
      <c r="X96" s="145"/>
      <c r="Y96" s="48">
        <f t="shared" si="33"/>
        <v>0</v>
      </c>
      <c r="Z96" s="166"/>
      <c r="AA96" s="50"/>
    </row>
    <row r="97" spans="1:27" s="30" customFormat="1" ht="15" customHeight="1" x14ac:dyDescent="0.25">
      <c r="A97" s="44" t="s">
        <v>150</v>
      </c>
      <c r="B97" s="44" t="s">
        <v>164</v>
      </c>
      <c r="C97" s="63" t="s">
        <v>192</v>
      </c>
      <c r="D97" s="44" t="s">
        <v>144</v>
      </c>
      <c r="E97" s="114" t="s">
        <v>37</v>
      </c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81">
        <f>U99+U98</f>
        <v>500000</v>
      </c>
      <c r="V97" s="146">
        <f t="shared" ref="V97" si="34">V99+V98</f>
        <v>0</v>
      </c>
      <c r="W97" s="146">
        <f>W99+W98</f>
        <v>0</v>
      </c>
      <c r="X97" s="145"/>
      <c r="Y97" s="48">
        <f>Y98</f>
        <v>0</v>
      </c>
      <c r="Z97" s="166"/>
      <c r="AA97" s="50"/>
    </row>
    <row r="98" spans="1:27" s="30" customFormat="1" ht="27" customHeight="1" x14ac:dyDescent="0.25">
      <c r="A98" s="44" t="s">
        <v>150</v>
      </c>
      <c r="B98" s="44" t="s">
        <v>164</v>
      </c>
      <c r="C98" s="63" t="s">
        <v>192</v>
      </c>
      <c r="D98" s="44" t="s">
        <v>436</v>
      </c>
      <c r="E98" s="114" t="s">
        <v>435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78">
        <v>500000</v>
      </c>
      <c r="V98" s="147"/>
      <c r="W98" s="147"/>
      <c r="X98" s="145"/>
      <c r="Y98" s="38"/>
      <c r="Z98" s="166"/>
      <c r="AA98" s="50"/>
    </row>
    <row r="99" spans="1:27" s="30" customFormat="1" ht="15" hidden="1" customHeight="1" x14ac:dyDescent="0.25">
      <c r="A99" s="44" t="s">
        <v>150</v>
      </c>
      <c r="B99" s="44" t="s">
        <v>164</v>
      </c>
      <c r="C99" s="63" t="s">
        <v>192</v>
      </c>
      <c r="D99" s="44" t="s">
        <v>159</v>
      </c>
      <c r="E99" s="114" t="s">
        <v>13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78"/>
      <c r="V99" s="147">
        <v>0</v>
      </c>
      <c r="W99" s="147"/>
      <c r="X99" s="145" t="e">
        <f t="shared" si="28"/>
        <v>#DIV/0!</v>
      </c>
      <c r="Y99" s="38"/>
      <c r="Z99" s="166" t="e">
        <f t="shared" si="26"/>
        <v>#DIV/0!</v>
      </c>
      <c r="AA99" s="50"/>
    </row>
    <row r="100" spans="1:27" s="30" customFormat="1" ht="15" hidden="1" customHeight="1" x14ac:dyDescent="0.25">
      <c r="A100" s="44" t="s">
        <v>150</v>
      </c>
      <c r="B100" s="44" t="s">
        <v>164</v>
      </c>
      <c r="C100" s="63" t="s">
        <v>193</v>
      </c>
      <c r="D100" s="44" t="s">
        <v>144</v>
      </c>
      <c r="E100" s="114" t="s">
        <v>38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81">
        <f>U101</f>
        <v>0</v>
      </c>
      <c r="V100" s="146">
        <f>V101</f>
        <v>0</v>
      </c>
      <c r="W100" s="146">
        <f t="shared" ref="W100:Y100" si="35">W101</f>
        <v>0</v>
      </c>
      <c r="X100" s="145" t="e">
        <f t="shared" si="28"/>
        <v>#DIV/0!</v>
      </c>
      <c r="Y100" s="48">
        <f t="shared" si="35"/>
        <v>0</v>
      </c>
      <c r="Z100" s="166" t="e">
        <f t="shared" si="26"/>
        <v>#DIV/0!</v>
      </c>
      <c r="AA100" s="50"/>
    </row>
    <row r="101" spans="1:27" s="30" customFormat="1" ht="15" hidden="1" customHeight="1" x14ac:dyDescent="0.25">
      <c r="A101" s="44" t="s">
        <v>150</v>
      </c>
      <c r="B101" s="44" t="s">
        <v>164</v>
      </c>
      <c r="C101" s="63" t="s">
        <v>193</v>
      </c>
      <c r="D101" s="44" t="s">
        <v>159</v>
      </c>
      <c r="E101" s="114" t="s">
        <v>13</v>
      </c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78"/>
      <c r="V101" s="147">
        <v>0</v>
      </c>
      <c r="W101" s="147">
        <v>0</v>
      </c>
      <c r="X101" s="145" t="e">
        <f t="shared" si="28"/>
        <v>#DIV/0!</v>
      </c>
      <c r="Y101" s="38"/>
      <c r="Z101" s="166" t="e">
        <f t="shared" si="26"/>
        <v>#DIV/0!</v>
      </c>
      <c r="AA101" s="50"/>
    </row>
    <row r="102" spans="1:27" s="30" customFormat="1" ht="42" customHeight="1" x14ac:dyDescent="0.25">
      <c r="A102" s="44" t="s">
        <v>150</v>
      </c>
      <c r="B102" s="44" t="s">
        <v>164</v>
      </c>
      <c r="C102" s="63" t="s">
        <v>194</v>
      </c>
      <c r="D102" s="44" t="s">
        <v>144</v>
      </c>
      <c r="E102" s="125" t="s">
        <v>689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80">
        <f>U103</f>
        <v>576530</v>
      </c>
      <c r="V102" s="80">
        <f t="shared" ref="V102:Y103" si="36">V103</f>
        <v>310303</v>
      </c>
      <c r="W102" s="80">
        <f t="shared" si="36"/>
        <v>303774.62</v>
      </c>
      <c r="X102" s="145">
        <f t="shared" si="28"/>
        <v>97.896127333606188</v>
      </c>
      <c r="Y102" s="46">
        <f t="shared" si="36"/>
        <v>332869</v>
      </c>
      <c r="Z102" s="166">
        <f t="shared" si="26"/>
        <v>91.259510498123888</v>
      </c>
      <c r="AA102" s="50"/>
    </row>
    <row r="103" spans="1:27" s="30" customFormat="1" ht="27" customHeight="1" x14ac:dyDescent="0.25">
      <c r="A103" s="44" t="s">
        <v>150</v>
      </c>
      <c r="B103" s="44" t="s">
        <v>164</v>
      </c>
      <c r="C103" s="63" t="s">
        <v>195</v>
      </c>
      <c r="D103" s="44" t="s">
        <v>144</v>
      </c>
      <c r="E103" s="114" t="s">
        <v>39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81">
        <f>U104</f>
        <v>576530</v>
      </c>
      <c r="V103" s="81">
        <f t="shared" si="36"/>
        <v>310303</v>
      </c>
      <c r="W103" s="81">
        <f t="shared" si="36"/>
        <v>303774.62</v>
      </c>
      <c r="X103" s="145">
        <f t="shared" si="28"/>
        <v>97.896127333606188</v>
      </c>
      <c r="Y103" s="48">
        <f t="shared" si="36"/>
        <v>332869</v>
      </c>
      <c r="Z103" s="166">
        <f t="shared" si="26"/>
        <v>91.259510498123888</v>
      </c>
      <c r="AA103" s="50"/>
    </row>
    <row r="104" spans="1:27" s="30" customFormat="1" ht="17.25" customHeight="1" x14ac:dyDescent="0.25">
      <c r="A104" s="44" t="s">
        <v>150</v>
      </c>
      <c r="B104" s="44" t="s">
        <v>164</v>
      </c>
      <c r="C104" s="63" t="s">
        <v>196</v>
      </c>
      <c r="D104" s="44" t="s">
        <v>144</v>
      </c>
      <c r="E104" s="114" t="s">
        <v>40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81">
        <f>U106+U107</f>
        <v>576530</v>
      </c>
      <c r="V104" s="81">
        <f t="shared" ref="V104:W104" si="37">V106+V107</f>
        <v>310303</v>
      </c>
      <c r="W104" s="81">
        <f t="shared" si="37"/>
        <v>303774.62</v>
      </c>
      <c r="X104" s="145">
        <f t="shared" si="28"/>
        <v>97.896127333606188</v>
      </c>
      <c r="Y104" s="48">
        <f>Y106+Y105+Y107</f>
        <v>332869</v>
      </c>
      <c r="Z104" s="166">
        <f t="shared" si="26"/>
        <v>91.259510498123888</v>
      </c>
      <c r="AA104" s="50"/>
    </row>
    <row r="105" spans="1:27" s="30" customFormat="1" ht="15.75" hidden="1" customHeight="1" x14ac:dyDescent="0.25">
      <c r="A105" s="44" t="s">
        <v>150</v>
      </c>
      <c r="B105" s="44" t="s">
        <v>164</v>
      </c>
      <c r="C105" s="63" t="s">
        <v>196</v>
      </c>
      <c r="D105" s="44" t="s">
        <v>320</v>
      </c>
      <c r="E105" s="114" t="s">
        <v>321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81"/>
      <c r="V105" s="81"/>
      <c r="W105" s="81"/>
      <c r="X105" s="145" t="e">
        <f t="shared" si="28"/>
        <v>#DIV/0!</v>
      </c>
      <c r="Y105" s="38"/>
      <c r="Z105" s="166" t="e">
        <f t="shared" si="26"/>
        <v>#DIV/0!</v>
      </c>
      <c r="AA105" s="50"/>
    </row>
    <row r="106" spans="1:27" s="30" customFormat="1" ht="14.25" customHeight="1" x14ac:dyDescent="0.25">
      <c r="A106" s="44" t="s">
        <v>150</v>
      </c>
      <c r="B106" s="44" t="s">
        <v>164</v>
      </c>
      <c r="C106" s="63" t="s">
        <v>196</v>
      </c>
      <c r="D106" s="44" t="s">
        <v>159</v>
      </c>
      <c r="E106" s="114" t="s">
        <v>600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78">
        <v>505820</v>
      </c>
      <c r="V106" s="78">
        <v>272638</v>
      </c>
      <c r="W106" s="78">
        <v>266111.17</v>
      </c>
      <c r="X106" s="145">
        <f t="shared" si="28"/>
        <v>97.606045378854006</v>
      </c>
      <c r="Y106" s="37">
        <v>294765</v>
      </c>
      <c r="Z106" s="166">
        <f t="shared" si="26"/>
        <v>90.279093515173102</v>
      </c>
      <c r="AA106" s="50"/>
    </row>
    <row r="107" spans="1:27" s="30" customFormat="1" ht="14.25" customHeight="1" x14ac:dyDescent="0.25">
      <c r="A107" s="44" t="s">
        <v>150</v>
      </c>
      <c r="B107" s="44" t="s">
        <v>164</v>
      </c>
      <c r="C107" s="63" t="s">
        <v>196</v>
      </c>
      <c r="D107" s="44" t="s">
        <v>604</v>
      </c>
      <c r="E107" s="114" t="s">
        <v>605</v>
      </c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78">
        <v>70710</v>
      </c>
      <c r="V107" s="78">
        <v>37665</v>
      </c>
      <c r="W107" s="78">
        <v>37663.449999999997</v>
      </c>
      <c r="X107" s="145">
        <f t="shared" si="28"/>
        <v>99.995884773662553</v>
      </c>
      <c r="Y107" s="37">
        <v>38104</v>
      </c>
      <c r="Z107" s="166">
        <f t="shared" si="26"/>
        <v>98.84382217090068</v>
      </c>
      <c r="AA107" s="50"/>
    </row>
    <row r="108" spans="1:27" s="30" customFormat="1" ht="15.75" customHeight="1" x14ac:dyDescent="0.25">
      <c r="A108" s="44" t="s">
        <v>154</v>
      </c>
      <c r="B108" s="44" t="s">
        <v>142</v>
      </c>
      <c r="C108" s="63" t="s">
        <v>143</v>
      </c>
      <c r="D108" s="44" t="s">
        <v>144</v>
      </c>
      <c r="E108" s="125" t="s">
        <v>41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80">
        <f>U109+U148</f>
        <v>30865541</v>
      </c>
      <c r="V108" s="80">
        <f>V109+V148</f>
        <v>5732118</v>
      </c>
      <c r="W108" s="80">
        <f>W109+W148</f>
        <v>5732117.0100000007</v>
      </c>
      <c r="X108" s="145">
        <f t="shared" si="28"/>
        <v>99.999982728897081</v>
      </c>
      <c r="Y108" s="46">
        <f>Y109+Y148</f>
        <v>24695333</v>
      </c>
      <c r="Z108" s="166">
        <f t="shared" si="26"/>
        <v>23.211337178567305</v>
      </c>
      <c r="AA108" s="50"/>
    </row>
    <row r="109" spans="1:27" s="30" customFormat="1" ht="15" customHeight="1" x14ac:dyDescent="0.25">
      <c r="A109" s="44" t="s">
        <v>154</v>
      </c>
      <c r="B109" s="44" t="s">
        <v>179</v>
      </c>
      <c r="C109" s="63" t="s">
        <v>143</v>
      </c>
      <c r="D109" s="44" t="s">
        <v>144</v>
      </c>
      <c r="E109" s="114" t="s">
        <v>42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81">
        <f>U110+U142</f>
        <v>24163541</v>
      </c>
      <c r="V109" s="146">
        <f>V110+V142</f>
        <v>5732118</v>
      </c>
      <c r="W109" s="146">
        <f>W110+W142</f>
        <v>5732117.0100000007</v>
      </c>
      <c r="X109" s="145">
        <f t="shared" si="28"/>
        <v>99.999982728897081</v>
      </c>
      <c r="Y109" s="48">
        <f>Y110+Y142</f>
        <v>24240248</v>
      </c>
      <c r="Z109" s="166">
        <f t="shared" si="26"/>
        <v>23.647105466907767</v>
      </c>
      <c r="AA109" s="50"/>
    </row>
    <row r="110" spans="1:27" s="30" customFormat="1" ht="27.75" customHeight="1" x14ac:dyDescent="0.25">
      <c r="A110" s="44" t="s">
        <v>154</v>
      </c>
      <c r="B110" s="44" t="s">
        <v>179</v>
      </c>
      <c r="C110" s="63" t="s">
        <v>197</v>
      </c>
      <c r="D110" s="44" t="s">
        <v>144</v>
      </c>
      <c r="E110" s="104" t="s">
        <v>690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81">
        <f>U111</f>
        <v>24013541</v>
      </c>
      <c r="V110" s="146">
        <f t="shared" ref="V110" si="38">V111</f>
        <v>5582118</v>
      </c>
      <c r="W110" s="146">
        <f>W111</f>
        <v>5582117.0100000007</v>
      </c>
      <c r="X110" s="145">
        <f t="shared" si="28"/>
        <v>99.999982264796287</v>
      </c>
      <c r="Y110" s="48">
        <f>Y111</f>
        <v>24240248</v>
      </c>
      <c r="Z110" s="166">
        <f t="shared" si="26"/>
        <v>23.028299916733527</v>
      </c>
      <c r="AA110" s="50"/>
    </row>
    <row r="111" spans="1:27" s="30" customFormat="1" ht="27.75" customHeight="1" x14ac:dyDescent="0.25">
      <c r="A111" s="44" t="s">
        <v>154</v>
      </c>
      <c r="B111" s="44" t="s">
        <v>179</v>
      </c>
      <c r="C111" s="63" t="s">
        <v>198</v>
      </c>
      <c r="D111" s="44" t="s">
        <v>144</v>
      </c>
      <c r="E111" s="125" t="s">
        <v>447</v>
      </c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80">
        <f>U112+U129+U139</f>
        <v>24013541</v>
      </c>
      <c r="V111" s="148">
        <f>V112+V129+V139</f>
        <v>5582118</v>
      </c>
      <c r="W111" s="148">
        <f>W112+W129+W139</f>
        <v>5582117.0100000007</v>
      </c>
      <c r="X111" s="145">
        <f t="shared" si="28"/>
        <v>99.999982264796287</v>
      </c>
      <c r="Y111" s="46">
        <f>Y112+Y129+Y139</f>
        <v>24240248</v>
      </c>
      <c r="Z111" s="166">
        <f t="shared" si="26"/>
        <v>23.028299916733527</v>
      </c>
      <c r="AA111" s="50"/>
    </row>
    <row r="112" spans="1:27" s="30" customFormat="1" ht="27.75" customHeight="1" x14ac:dyDescent="0.25">
      <c r="A112" s="44" t="s">
        <v>154</v>
      </c>
      <c r="B112" s="44" t="s">
        <v>179</v>
      </c>
      <c r="C112" s="63" t="s">
        <v>199</v>
      </c>
      <c r="D112" s="44" t="s">
        <v>144</v>
      </c>
      <c r="E112" s="114" t="s">
        <v>44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81">
        <f>U115+U119+U113+U123+U126</f>
        <v>16647591</v>
      </c>
      <c r="V112" s="146">
        <f t="shared" ref="V112" si="39">V115+V119+V113+V123+V126</f>
        <v>406262</v>
      </c>
      <c r="W112" s="146">
        <f>W115+W119+W113+W123+W126</f>
        <v>406261.44</v>
      </c>
      <c r="X112" s="145">
        <f t="shared" si="28"/>
        <v>99.999862157917789</v>
      </c>
      <c r="Y112" s="48">
        <f>Y113+Y115+Y119+Y121+Y123+Y126</f>
        <v>21315248</v>
      </c>
      <c r="Z112" s="166">
        <f t="shared" si="26"/>
        <v>1.9059662829163424</v>
      </c>
      <c r="AA112" s="50"/>
    </row>
    <row r="113" spans="1:27" s="30" customFormat="1" ht="24.75" hidden="1" customHeight="1" x14ac:dyDescent="0.25">
      <c r="A113" s="44" t="s">
        <v>154</v>
      </c>
      <c r="B113" s="44" t="s">
        <v>179</v>
      </c>
      <c r="C113" s="63" t="s">
        <v>390</v>
      </c>
      <c r="D113" s="44" t="s">
        <v>144</v>
      </c>
      <c r="E113" s="132" t="s">
        <v>391</v>
      </c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46">
        <f>U114</f>
        <v>0</v>
      </c>
      <c r="V113" s="146">
        <f t="shared" ref="V113:W113" si="40">V114</f>
        <v>0</v>
      </c>
      <c r="W113" s="146">
        <f t="shared" si="40"/>
        <v>0</v>
      </c>
      <c r="X113" s="145" t="e">
        <f t="shared" si="28"/>
        <v>#DIV/0!</v>
      </c>
      <c r="Y113" s="48">
        <f>Y114</f>
        <v>0</v>
      </c>
      <c r="Z113" s="166" t="e">
        <f t="shared" si="26"/>
        <v>#DIV/0!</v>
      </c>
      <c r="AA113" s="50"/>
    </row>
    <row r="114" spans="1:27" s="30" customFormat="1" ht="15" hidden="1" customHeight="1" x14ac:dyDescent="0.25">
      <c r="A114" s="44" t="s">
        <v>154</v>
      </c>
      <c r="B114" s="44" t="s">
        <v>179</v>
      </c>
      <c r="C114" s="63" t="s">
        <v>390</v>
      </c>
      <c r="D114" s="44" t="s">
        <v>159</v>
      </c>
      <c r="E114" s="132" t="s">
        <v>46</v>
      </c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47">
        <v>0</v>
      </c>
      <c r="V114" s="147">
        <v>0</v>
      </c>
      <c r="W114" s="147">
        <v>0</v>
      </c>
      <c r="X114" s="145" t="e">
        <f t="shared" si="28"/>
        <v>#DIV/0!</v>
      </c>
      <c r="Y114" s="38">
        <v>0</v>
      </c>
      <c r="Z114" s="166" t="e">
        <f t="shared" si="26"/>
        <v>#DIV/0!</v>
      </c>
      <c r="AA114" s="50"/>
    </row>
    <row r="115" spans="1:27" s="30" customFormat="1" ht="16.5" hidden="1" customHeight="1" x14ac:dyDescent="0.25">
      <c r="A115" s="44" t="s">
        <v>154</v>
      </c>
      <c r="B115" s="44" t="s">
        <v>179</v>
      </c>
      <c r="C115" s="63" t="s">
        <v>200</v>
      </c>
      <c r="D115" s="44" t="s">
        <v>144</v>
      </c>
      <c r="E115" s="114" t="s">
        <v>45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81">
        <f>U116+U117+U118</f>
        <v>0</v>
      </c>
      <c r="V115" s="81">
        <f t="shared" ref="V115:W115" si="41">V116+V117+V118</f>
        <v>0</v>
      </c>
      <c r="W115" s="81">
        <f t="shared" si="41"/>
        <v>0</v>
      </c>
      <c r="X115" s="145" t="e">
        <f t="shared" si="28"/>
        <v>#DIV/0!</v>
      </c>
      <c r="Y115" s="48">
        <f>Y116+Y117+Y118</f>
        <v>0</v>
      </c>
      <c r="Z115" s="166" t="e">
        <f t="shared" si="26"/>
        <v>#DIV/0!</v>
      </c>
      <c r="AA115" s="50"/>
    </row>
    <row r="116" spans="1:27" s="30" customFormat="1" ht="27" hidden="1" customHeight="1" x14ac:dyDescent="0.25">
      <c r="A116" s="44" t="s">
        <v>154</v>
      </c>
      <c r="B116" s="44" t="s">
        <v>179</v>
      </c>
      <c r="C116" s="63" t="s">
        <v>200</v>
      </c>
      <c r="D116" s="44" t="s">
        <v>201</v>
      </c>
      <c r="E116" s="114" t="s">
        <v>46</v>
      </c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47">
        <v>0</v>
      </c>
      <c r="V116" s="147">
        <v>0</v>
      </c>
      <c r="W116" s="147">
        <v>0</v>
      </c>
      <c r="X116" s="145" t="e">
        <f t="shared" si="28"/>
        <v>#DIV/0!</v>
      </c>
      <c r="Y116" s="38">
        <v>0</v>
      </c>
      <c r="Z116" s="166" t="e">
        <f t="shared" si="26"/>
        <v>#DIV/0!</v>
      </c>
      <c r="AA116" s="50"/>
    </row>
    <row r="117" spans="1:27" s="30" customFormat="1" ht="14.25" hidden="1" customHeight="1" x14ac:dyDescent="0.25">
      <c r="A117" s="44" t="s">
        <v>154</v>
      </c>
      <c r="B117" s="44" t="s">
        <v>179</v>
      </c>
      <c r="C117" s="63" t="s">
        <v>200</v>
      </c>
      <c r="D117" s="44" t="s">
        <v>159</v>
      </c>
      <c r="E117" s="114" t="s">
        <v>410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78"/>
      <c r="V117" s="147"/>
      <c r="W117" s="147"/>
      <c r="X117" s="145" t="e">
        <f t="shared" si="28"/>
        <v>#DIV/0!</v>
      </c>
      <c r="Y117" s="38"/>
      <c r="Z117" s="166" t="e">
        <f t="shared" si="26"/>
        <v>#DIV/0!</v>
      </c>
      <c r="AA117" s="50"/>
    </row>
    <row r="118" spans="1:27" s="30" customFormat="1" ht="14.25" hidden="1" customHeight="1" x14ac:dyDescent="0.25">
      <c r="A118" s="44" t="s">
        <v>154</v>
      </c>
      <c r="B118" s="44" t="s">
        <v>179</v>
      </c>
      <c r="C118" s="63" t="s">
        <v>200</v>
      </c>
      <c r="D118" s="44" t="s">
        <v>239</v>
      </c>
      <c r="E118" s="114" t="s">
        <v>510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78"/>
      <c r="V118" s="78"/>
      <c r="W118" s="78"/>
      <c r="X118" s="145" t="e">
        <f t="shared" si="28"/>
        <v>#DIV/0!</v>
      </c>
      <c r="Y118" s="38"/>
      <c r="Z118" s="166" t="e">
        <f t="shared" si="26"/>
        <v>#DIV/0!</v>
      </c>
      <c r="AA118" s="50"/>
    </row>
    <row r="119" spans="1:27" s="30" customFormat="1" ht="15" customHeight="1" x14ac:dyDescent="0.25">
      <c r="A119" s="44" t="s">
        <v>154</v>
      </c>
      <c r="B119" s="44" t="s">
        <v>179</v>
      </c>
      <c r="C119" s="63" t="s">
        <v>202</v>
      </c>
      <c r="D119" s="44" t="s">
        <v>144</v>
      </c>
      <c r="E119" s="114" t="s">
        <v>47</v>
      </c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81">
        <f>U120</f>
        <v>858117</v>
      </c>
      <c r="V119" s="146">
        <f t="shared" ref="V119:Y119" si="42">V120</f>
        <v>406262</v>
      </c>
      <c r="W119" s="146">
        <f t="shared" si="42"/>
        <v>406261.44</v>
      </c>
      <c r="X119" s="145">
        <f t="shared" si="28"/>
        <v>99.999862157917789</v>
      </c>
      <c r="Y119" s="48">
        <f t="shared" si="42"/>
        <v>2980735</v>
      </c>
      <c r="Z119" s="166">
        <f t="shared" si="26"/>
        <v>13.629572571865664</v>
      </c>
      <c r="AA119" s="50"/>
    </row>
    <row r="120" spans="1:27" s="30" customFormat="1" ht="15" customHeight="1" x14ac:dyDescent="0.25">
      <c r="A120" s="44" t="s">
        <v>154</v>
      </c>
      <c r="B120" s="44" t="s">
        <v>179</v>
      </c>
      <c r="C120" s="63" t="s">
        <v>202</v>
      </c>
      <c r="D120" s="44" t="s">
        <v>159</v>
      </c>
      <c r="E120" s="114" t="s">
        <v>681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78">
        <v>858117</v>
      </c>
      <c r="V120" s="147">
        <v>406262</v>
      </c>
      <c r="W120" s="147">
        <v>406261.44</v>
      </c>
      <c r="X120" s="145">
        <f t="shared" si="28"/>
        <v>99.999862157917789</v>
      </c>
      <c r="Y120" s="38">
        <v>2980735</v>
      </c>
      <c r="Z120" s="166">
        <f t="shared" si="26"/>
        <v>13.629572571865664</v>
      </c>
      <c r="AA120" s="50"/>
    </row>
    <row r="121" spans="1:27" s="30" customFormat="1" ht="15" hidden="1" customHeight="1" x14ac:dyDescent="0.25">
      <c r="A121" s="44" t="s">
        <v>154</v>
      </c>
      <c r="B121" s="44" t="s">
        <v>179</v>
      </c>
      <c r="C121" s="63" t="s">
        <v>500</v>
      </c>
      <c r="D121" s="44" t="s">
        <v>144</v>
      </c>
      <c r="E121" s="114" t="s">
        <v>501</v>
      </c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78"/>
      <c r="V121" s="78"/>
      <c r="W121" s="78"/>
      <c r="X121" s="145" t="e">
        <f t="shared" si="28"/>
        <v>#DIV/0!</v>
      </c>
      <c r="Y121" s="48">
        <f>Y122</f>
        <v>0</v>
      </c>
      <c r="Z121" s="166" t="e">
        <f t="shared" si="26"/>
        <v>#DIV/0!</v>
      </c>
      <c r="AA121" s="50"/>
    </row>
    <row r="122" spans="1:27" s="30" customFormat="1" ht="15" hidden="1" customHeight="1" x14ac:dyDescent="0.25">
      <c r="A122" s="44" t="s">
        <v>154</v>
      </c>
      <c r="B122" s="44" t="s">
        <v>179</v>
      </c>
      <c r="C122" s="63" t="s">
        <v>500</v>
      </c>
      <c r="D122" s="44" t="s">
        <v>159</v>
      </c>
      <c r="E122" s="114" t="s">
        <v>13</v>
      </c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78"/>
      <c r="V122" s="78"/>
      <c r="W122" s="78"/>
      <c r="X122" s="145" t="e">
        <f t="shared" si="28"/>
        <v>#DIV/0!</v>
      </c>
      <c r="Y122" s="38"/>
      <c r="Z122" s="166" t="e">
        <f t="shared" si="26"/>
        <v>#DIV/0!</v>
      </c>
      <c r="AA122" s="50"/>
    </row>
    <row r="123" spans="1:27" s="30" customFormat="1" ht="27.75" customHeight="1" x14ac:dyDescent="0.25">
      <c r="A123" s="44" t="s">
        <v>154</v>
      </c>
      <c r="B123" s="44" t="s">
        <v>179</v>
      </c>
      <c r="C123" s="63" t="s">
        <v>464</v>
      </c>
      <c r="D123" s="44" t="s">
        <v>144</v>
      </c>
      <c r="E123" s="114" t="s">
        <v>465</v>
      </c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46">
        <f>U124+U125</f>
        <v>15000000</v>
      </c>
      <c r="V123" s="146">
        <f t="shared" ref="V123:W123" si="43">V124+V125</f>
        <v>0</v>
      </c>
      <c r="W123" s="146">
        <f t="shared" si="43"/>
        <v>0</v>
      </c>
      <c r="X123" s="145"/>
      <c r="Y123" s="48">
        <f>Y124</f>
        <v>13125274</v>
      </c>
      <c r="Z123" s="166">
        <f t="shared" si="26"/>
        <v>0</v>
      </c>
      <c r="AA123" s="50"/>
    </row>
    <row r="124" spans="1:27" s="30" customFormat="1" ht="19.5" customHeight="1" x14ac:dyDescent="0.25">
      <c r="A124" s="44" t="s">
        <v>154</v>
      </c>
      <c r="B124" s="44" t="s">
        <v>179</v>
      </c>
      <c r="C124" s="63" t="s">
        <v>464</v>
      </c>
      <c r="D124" s="44" t="s">
        <v>159</v>
      </c>
      <c r="E124" s="114" t="s">
        <v>681</v>
      </c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47">
        <v>15000000</v>
      </c>
      <c r="V124" s="147"/>
      <c r="W124" s="147"/>
      <c r="X124" s="145"/>
      <c r="Y124" s="38">
        <v>13125274</v>
      </c>
      <c r="Z124" s="166">
        <f t="shared" si="26"/>
        <v>0</v>
      </c>
      <c r="AA124" s="50"/>
    </row>
    <row r="125" spans="1:27" s="30" customFormat="1" ht="26.25" hidden="1" customHeight="1" x14ac:dyDescent="0.25">
      <c r="A125" s="44" t="s">
        <v>154</v>
      </c>
      <c r="B125" s="44" t="s">
        <v>179</v>
      </c>
      <c r="C125" s="63" t="s">
        <v>464</v>
      </c>
      <c r="D125" s="44" t="s">
        <v>239</v>
      </c>
      <c r="E125" s="114" t="s">
        <v>72</v>
      </c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47"/>
      <c r="V125" s="147"/>
      <c r="W125" s="147"/>
      <c r="X125" s="145"/>
      <c r="Y125" s="38"/>
      <c r="Z125" s="166" t="e">
        <f t="shared" si="26"/>
        <v>#DIV/0!</v>
      </c>
      <c r="AA125" s="50"/>
    </row>
    <row r="126" spans="1:27" s="30" customFormat="1" ht="27" customHeight="1" x14ac:dyDescent="0.25">
      <c r="A126" s="44" t="s">
        <v>154</v>
      </c>
      <c r="B126" s="44" t="s">
        <v>179</v>
      </c>
      <c r="C126" s="63" t="s">
        <v>448</v>
      </c>
      <c r="D126" s="44" t="s">
        <v>144</v>
      </c>
      <c r="E126" s="114" t="s">
        <v>401</v>
      </c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46">
        <f>U127+U128</f>
        <v>789474</v>
      </c>
      <c r="V126" s="146">
        <f t="shared" ref="V126:W126" si="44">V127+V128</f>
        <v>0</v>
      </c>
      <c r="W126" s="146">
        <f t="shared" si="44"/>
        <v>0</v>
      </c>
      <c r="X126" s="145"/>
      <c r="Y126" s="48">
        <f>Y127</f>
        <v>5209239</v>
      </c>
      <c r="Z126" s="166">
        <f t="shared" si="26"/>
        <v>0</v>
      </c>
      <c r="AA126" s="50"/>
    </row>
    <row r="127" spans="1:27" s="30" customFormat="1" ht="18" customHeight="1" x14ac:dyDescent="0.25">
      <c r="A127" s="44" t="s">
        <v>154</v>
      </c>
      <c r="B127" s="44" t="s">
        <v>179</v>
      </c>
      <c r="C127" s="63" t="s">
        <v>448</v>
      </c>
      <c r="D127" s="44" t="s">
        <v>159</v>
      </c>
      <c r="E127" s="114" t="s">
        <v>600</v>
      </c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47">
        <v>789474</v>
      </c>
      <c r="V127" s="147"/>
      <c r="W127" s="147"/>
      <c r="X127" s="145"/>
      <c r="Y127" s="38">
        <v>5209239</v>
      </c>
      <c r="Z127" s="166">
        <f t="shared" si="26"/>
        <v>0</v>
      </c>
      <c r="AA127" s="50"/>
    </row>
    <row r="128" spans="1:27" s="30" customFormat="1" ht="27.75" hidden="1" customHeight="1" x14ac:dyDescent="0.25">
      <c r="A128" s="44" t="s">
        <v>154</v>
      </c>
      <c r="B128" s="44" t="s">
        <v>179</v>
      </c>
      <c r="C128" s="63" t="s">
        <v>448</v>
      </c>
      <c r="D128" s="44" t="s">
        <v>239</v>
      </c>
      <c r="E128" s="114" t="s">
        <v>72</v>
      </c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47"/>
      <c r="V128" s="147"/>
      <c r="W128" s="147"/>
      <c r="X128" s="145"/>
      <c r="Y128" s="38"/>
      <c r="Z128" s="166" t="e">
        <f t="shared" si="26"/>
        <v>#DIV/0!</v>
      </c>
      <c r="AA128" s="50"/>
    </row>
    <row r="129" spans="1:27" s="30" customFormat="1" ht="27" customHeight="1" x14ac:dyDescent="0.25">
      <c r="A129" s="44" t="s">
        <v>154</v>
      </c>
      <c r="B129" s="44" t="s">
        <v>179</v>
      </c>
      <c r="C129" s="63" t="s">
        <v>423</v>
      </c>
      <c r="D129" s="44" t="s">
        <v>144</v>
      </c>
      <c r="E129" s="114" t="s">
        <v>424</v>
      </c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46">
        <f>U130+U133+U135+U137</f>
        <v>100000</v>
      </c>
      <c r="V129" s="146">
        <f t="shared" ref="V129:Y129" si="45">V130+V133+V135+V137</f>
        <v>0</v>
      </c>
      <c r="W129" s="146">
        <f t="shared" si="45"/>
        <v>0</v>
      </c>
      <c r="X129" s="145"/>
      <c r="Y129" s="48">
        <f t="shared" si="45"/>
        <v>0</v>
      </c>
      <c r="Z129" s="166"/>
      <c r="AA129" s="50"/>
    </row>
    <row r="130" spans="1:27" s="30" customFormat="1" ht="37.5" hidden="1" customHeight="1" x14ac:dyDescent="0.25">
      <c r="A130" s="44" t="s">
        <v>154</v>
      </c>
      <c r="B130" s="44" t="s">
        <v>179</v>
      </c>
      <c r="C130" s="63" t="s">
        <v>425</v>
      </c>
      <c r="D130" s="44" t="s">
        <v>144</v>
      </c>
      <c r="E130" s="114" t="s">
        <v>454</v>
      </c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46">
        <f>U131+U132</f>
        <v>0</v>
      </c>
      <c r="V130" s="146">
        <f t="shared" ref="V130:W130" si="46">V131+V132</f>
        <v>0</v>
      </c>
      <c r="W130" s="146">
        <f t="shared" si="46"/>
        <v>0</v>
      </c>
      <c r="X130" s="145"/>
      <c r="Y130" s="48">
        <f>Y131+Y132</f>
        <v>0</v>
      </c>
      <c r="Z130" s="166"/>
      <c r="AA130" s="50"/>
    </row>
    <row r="131" spans="1:27" s="30" customFormat="1" ht="15.75" hidden="1" customHeight="1" x14ac:dyDescent="0.25">
      <c r="A131" s="44" t="s">
        <v>154</v>
      </c>
      <c r="B131" s="44" t="s">
        <v>179</v>
      </c>
      <c r="C131" s="63" t="s">
        <v>425</v>
      </c>
      <c r="D131" s="44" t="s">
        <v>201</v>
      </c>
      <c r="E131" s="114" t="s">
        <v>46</v>
      </c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47"/>
      <c r="V131" s="147"/>
      <c r="W131" s="147"/>
      <c r="X131" s="145"/>
      <c r="Y131" s="38"/>
      <c r="Z131" s="166"/>
      <c r="AA131" s="50"/>
    </row>
    <row r="132" spans="1:27" s="30" customFormat="1" ht="17.25" hidden="1" customHeight="1" x14ac:dyDescent="0.25">
      <c r="A132" s="44" t="s">
        <v>154</v>
      </c>
      <c r="B132" s="44" t="s">
        <v>179</v>
      </c>
      <c r="C132" s="63" t="s">
        <v>425</v>
      </c>
      <c r="D132" s="44" t="s">
        <v>159</v>
      </c>
      <c r="E132" s="114" t="s">
        <v>13</v>
      </c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47"/>
      <c r="V132" s="147"/>
      <c r="W132" s="147"/>
      <c r="X132" s="145"/>
      <c r="Y132" s="38"/>
      <c r="Z132" s="166"/>
      <c r="AA132" s="50"/>
    </row>
    <row r="133" spans="1:27" s="30" customFormat="1" ht="18" customHeight="1" x14ac:dyDescent="0.25">
      <c r="A133" s="44" t="s">
        <v>154</v>
      </c>
      <c r="B133" s="44" t="s">
        <v>179</v>
      </c>
      <c r="C133" s="63" t="s">
        <v>564</v>
      </c>
      <c r="D133" s="44" t="s">
        <v>144</v>
      </c>
      <c r="E133" s="114" t="s">
        <v>492</v>
      </c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46">
        <f>U134</f>
        <v>100000</v>
      </c>
      <c r="V133" s="146">
        <f t="shared" ref="V133:W133" si="47">V134</f>
        <v>0</v>
      </c>
      <c r="W133" s="146">
        <f t="shared" si="47"/>
        <v>0</v>
      </c>
      <c r="X133" s="145"/>
      <c r="Y133" s="48">
        <f>Y134</f>
        <v>0</v>
      </c>
      <c r="Z133" s="166"/>
      <c r="AA133" s="50"/>
    </row>
    <row r="134" spans="1:27" s="30" customFormat="1" ht="17.25" customHeight="1" x14ac:dyDescent="0.25">
      <c r="A134" s="44" t="s">
        <v>154</v>
      </c>
      <c r="B134" s="44" t="s">
        <v>179</v>
      </c>
      <c r="C134" s="63" t="s">
        <v>564</v>
      </c>
      <c r="D134" s="44" t="s">
        <v>159</v>
      </c>
      <c r="E134" s="114" t="s">
        <v>681</v>
      </c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47">
        <v>100000</v>
      </c>
      <c r="V134" s="147"/>
      <c r="W134" s="147"/>
      <c r="X134" s="145"/>
      <c r="Y134" s="38"/>
      <c r="Z134" s="166"/>
      <c r="AA134" s="50"/>
    </row>
    <row r="135" spans="1:27" s="30" customFormat="1" ht="15" hidden="1" customHeight="1" x14ac:dyDescent="0.25">
      <c r="A135" s="44" t="s">
        <v>154</v>
      </c>
      <c r="B135" s="44" t="s">
        <v>179</v>
      </c>
      <c r="C135" s="63" t="s">
        <v>479</v>
      </c>
      <c r="D135" s="44" t="s">
        <v>144</v>
      </c>
      <c r="E135" s="114" t="s">
        <v>492</v>
      </c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46">
        <f>U136</f>
        <v>0</v>
      </c>
      <c r="V135" s="146">
        <f t="shared" ref="V135:W137" si="48">V136</f>
        <v>0</v>
      </c>
      <c r="W135" s="146">
        <f t="shared" si="48"/>
        <v>0</v>
      </c>
      <c r="X135" s="145" t="e">
        <f t="shared" si="28"/>
        <v>#DIV/0!</v>
      </c>
      <c r="Y135" s="48">
        <f>Y136</f>
        <v>0</v>
      </c>
      <c r="Z135" s="166" t="e">
        <f t="shared" si="26"/>
        <v>#DIV/0!</v>
      </c>
      <c r="AA135" s="50"/>
    </row>
    <row r="136" spans="1:27" s="30" customFormat="1" ht="15" hidden="1" customHeight="1" x14ac:dyDescent="0.25">
      <c r="A136" s="44" t="s">
        <v>154</v>
      </c>
      <c r="B136" s="44" t="s">
        <v>179</v>
      </c>
      <c r="C136" s="63" t="s">
        <v>479</v>
      </c>
      <c r="D136" s="44" t="s">
        <v>159</v>
      </c>
      <c r="E136" s="114" t="s">
        <v>13</v>
      </c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47"/>
      <c r="V136" s="147"/>
      <c r="W136" s="147"/>
      <c r="X136" s="145" t="e">
        <f t="shared" si="28"/>
        <v>#DIV/0!</v>
      </c>
      <c r="Y136" s="38"/>
      <c r="Z136" s="166" t="e">
        <f t="shared" si="26"/>
        <v>#DIV/0!</v>
      </c>
      <c r="AA136" s="50"/>
    </row>
    <row r="137" spans="1:27" s="30" customFormat="1" ht="15" hidden="1" customHeight="1" x14ac:dyDescent="0.25">
      <c r="A137" s="44" t="s">
        <v>154</v>
      </c>
      <c r="B137" s="44" t="s">
        <v>179</v>
      </c>
      <c r="C137" s="63" t="s">
        <v>479</v>
      </c>
      <c r="D137" s="44" t="s">
        <v>144</v>
      </c>
      <c r="E137" s="114" t="s">
        <v>76</v>
      </c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46">
        <f>U138</f>
        <v>0</v>
      </c>
      <c r="V137" s="146">
        <f t="shared" si="48"/>
        <v>0</v>
      </c>
      <c r="W137" s="146">
        <f t="shared" si="48"/>
        <v>0</v>
      </c>
      <c r="X137" s="145" t="e">
        <f t="shared" si="28"/>
        <v>#DIV/0!</v>
      </c>
      <c r="Y137" s="48">
        <f>Y138</f>
        <v>0</v>
      </c>
      <c r="Z137" s="166" t="e">
        <f t="shared" si="26"/>
        <v>#DIV/0!</v>
      </c>
      <c r="AA137" s="50"/>
    </row>
    <row r="138" spans="1:27" s="30" customFormat="1" ht="15" hidden="1" customHeight="1" x14ac:dyDescent="0.25">
      <c r="A138" s="44" t="s">
        <v>154</v>
      </c>
      <c r="B138" s="44" t="s">
        <v>179</v>
      </c>
      <c r="C138" s="63" t="s">
        <v>479</v>
      </c>
      <c r="D138" s="44" t="s">
        <v>159</v>
      </c>
      <c r="E138" s="114" t="s">
        <v>13</v>
      </c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47"/>
      <c r="V138" s="147">
        <v>0</v>
      </c>
      <c r="W138" s="147">
        <v>0</v>
      </c>
      <c r="X138" s="145" t="e">
        <f t="shared" si="28"/>
        <v>#DIV/0!</v>
      </c>
      <c r="Y138" s="38"/>
      <c r="Z138" s="166" t="e">
        <f t="shared" si="26"/>
        <v>#DIV/0!</v>
      </c>
      <c r="AA138" s="50"/>
    </row>
    <row r="139" spans="1:27" s="30" customFormat="1" ht="26.25" customHeight="1" x14ac:dyDescent="0.25">
      <c r="A139" s="44" t="s">
        <v>154</v>
      </c>
      <c r="B139" s="44" t="s">
        <v>179</v>
      </c>
      <c r="C139" s="63" t="s">
        <v>203</v>
      </c>
      <c r="D139" s="44" t="s">
        <v>144</v>
      </c>
      <c r="E139" s="114" t="s">
        <v>48</v>
      </c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50">
        <f>U140</f>
        <v>7265950</v>
      </c>
      <c r="V139" s="146">
        <f>V140</f>
        <v>5175856</v>
      </c>
      <c r="W139" s="146">
        <f>W140</f>
        <v>5175855.57</v>
      </c>
      <c r="X139" s="145">
        <f t="shared" si="28"/>
        <v>99.999991692195451</v>
      </c>
      <c r="Y139" s="48">
        <f t="shared" ref="W139:Y140" si="49">Y140</f>
        <v>2925000</v>
      </c>
      <c r="Z139" s="166">
        <f t="shared" si="26"/>
        <v>176.95232717948718</v>
      </c>
      <c r="AA139" s="50"/>
    </row>
    <row r="140" spans="1:27" s="30" customFormat="1" ht="15" customHeight="1" x14ac:dyDescent="0.25">
      <c r="A140" s="44" t="s">
        <v>154</v>
      </c>
      <c r="B140" s="44" t="s">
        <v>179</v>
      </c>
      <c r="C140" s="63" t="s">
        <v>204</v>
      </c>
      <c r="D140" s="44" t="s">
        <v>144</v>
      </c>
      <c r="E140" s="114" t="s">
        <v>49</v>
      </c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50">
        <f>U141</f>
        <v>7265950</v>
      </c>
      <c r="V140" s="146">
        <f>V141</f>
        <v>5175856</v>
      </c>
      <c r="W140" s="146">
        <f t="shared" si="49"/>
        <v>5175855.57</v>
      </c>
      <c r="X140" s="145">
        <f t="shared" si="28"/>
        <v>99.999991692195451</v>
      </c>
      <c r="Y140" s="48">
        <f t="shared" si="49"/>
        <v>2925000</v>
      </c>
      <c r="Z140" s="166">
        <f t="shared" ref="Z140:Z203" si="50">W140/Y140*100</f>
        <v>176.95232717948718</v>
      </c>
      <c r="AA140" s="50"/>
    </row>
    <row r="141" spans="1:27" s="30" customFormat="1" ht="15" customHeight="1" x14ac:dyDescent="0.25">
      <c r="A141" s="44" t="s">
        <v>154</v>
      </c>
      <c r="B141" s="44" t="s">
        <v>179</v>
      </c>
      <c r="C141" s="63" t="s">
        <v>204</v>
      </c>
      <c r="D141" s="44" t="s">
        <v>159</v>
      </c>
      <c r="E141" s="114" t="s">
        <v>681</v>
      </c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52">
        <v>7265950</v>
      </c>
      <c r="V141" s="147">
        <v>5175856</v>
      </c>
      <c r="W141" s="147">
        <v>5175855.57</v>
      </c>
      <c r="X141" s="145">
        <f t="shared" si="28"/>
        <v>99.999991692195451</v>
      </c>
      <c r="Y141" s="38">
        <v>2925000</v>
      </c>
      <c r="Z141" s="166">
        <f t="shared" si="50"/>
        <v>176.95232717948718</v>
      </c>
      <c r="AA141" s="50"/>
    </row>
    <row r="142" spans="1:27" s="30" customFormat="1" ht="15.75" customHeight="1" x14ac:dyDescent="0.25">
      <c r="A142" s="44" t="s">
        <v>154</v>
      </c>
      <c r="B142" s="44" t="s">
        <v>179</v>
      </c>
      <c r="C142" s="63" t="s">
        <v>161</v>
      </c>
      <c r="D142" s="44" t="s">
        <v>144</v>
      </c>
      <c r="E142" s="104" t="s">
        <v>15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46">
        <f>U143</f>
        <v>150000</v>
      </c>
      <c r="V142" s="146">
        <f>V143</f>
        <v>150000</v>
      </c>
      <c r="W142" s="146">
        <f>W143</f>
        <v>150000</v>
      </c>
      <c r="X142" s="145">
        <f t="shared" si="28"/>
        <v>100</v>
      </c>
      <c r="Y142" s="48">
        <f>Y143</f>
        <v>0</v>
      </c>
      <c r="Z142" s="166"/>
      <c r="AA142" s="50"/>
    </row>
    <row r="143" spans="1:27" s="30" customFormat="1" ht="15" customHeight="1" x14ac:dyDescent="0.25">
      <c r="A143" s="44" t="s">
        <v>154</v>
      </c>
      <c r="B143" s="44" t="s">
        <v>179</v>
      </c>
      <c r="C143" s="63" t="s">
        <v>176</v>
      </c>
      <c r="D143" s="44" t="s">
        <v>144</v>
      </c>
      <c r="E143" s="125" t="s">
        <v>25</v>
      </c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48">
        <f>U144</f>
        <v>150000</v>
      </c>
      <c r="V143" s="148">
        <f t="shared" ref="V143:W143" si="51">V144</f>
        <v>150000</v>
      </c>
      <c r="W143" s="148">
        <f t="shared" si="51"/>
        <v>150000</v>
      </c>
      <c r="X143" s="145">
        <f t="shared" si="28"/>
        <v>100</v>
      </c>
      <c r="Y143" s="46">
        <f>Y144</f>
        <v>0</v>
      </c>
      <c r="Z143" s="166"/>
      <c r="AA143" s="50"/>
    </row>
    <row r="144" spans="1:27" s="30" customFormat="1" ht="14.25" customHeight="1" x14ac:dyDescent="0.25">
      <c r="A144" s="44" t="s">
        <v>154</v>
      </c>
      <c r="B144" s="44" t="s">
        <v>179</v>
      </c>
      <c r="C144" s="63" t="s">
        <v>177</v>
      </c>
      <c r="D144" s="44" t="s">
        <v>144</v>
      </c>
      <c r="E144" s="114" t="s">
        <v>26</v>
      </c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46">
        <f>SUM(U145:U147)</f>
        <v>150000</v>
      </c>
      <c r="V144" s="146">
        <f t="shared" ref="V144:W144" si="52">SUM(V145:V147)</f>
        <v>150000</v>
      </c>
      <c r="W144" s="146">
        <f t="shared" si="52"/>
        <v>150000</v>
      </c>
      <c r="X144" s="145">
        <f t="shared" si="28"/>
        <v>100</v>
      </c>
      <c r="Y144" s="48">
        <f>Y145+Y146+Y147</f>
        <v>0</v>
      </c>
      <c r="Z144" s="166"/>
      <c r="AA144" s="50"/>
    </row>
    <row r="145" spans="1:27" s="30" customFormat="1" ht="15" hidden="1" customHeight="1" x14ac:dyDescent="0.25">
      <c r="A145" s="44" t="s">
        <v>154</v>
      </c>
      <c r="B145" s="44" t="s">
        <v>179</v>
      </c>
      <c r="C145" s="63" t="s">
        <v>177</v>
      </c>
      <c r="D145" s="44" t="s">
        <v>159</v>
      </c>
      <c r="E145" s="114" t="s">
        <v>13</v>
      </c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52"/>
      <c r="V145" s="147"/>
      <c r="W145" s="147"/>
      <c r="X145" s="145" t="e">
        <f t="shared" ref="X145:X208" si="53">W145/V145*100</f>
        <v>#DIV/0!</v>
      </c>
      <c r="Y145" s="38"/>
      <c r="Z145" s="166"/>
      <c r="AA145" s="50"/>
    </row>
    <row r="146" spans="1:27" s="30" customFormat="1" ht="25.5" hidden="1" customHeight="1" x14ac:dyDescent="0.25">
      <c r="A146" s="44" t="s">
        <v>154</v>
      </c>
      <c r="B146" s="44" t="s">
        <v>179</v>
      </c>
      <c r="C146" s="63" t="s">
        <v>177</v>
      </c>
      <c r="D146" s="44" t="s">
        <v>178</v>
      </c>
      <c r="E146" s="114" t="s">
        <v>546</v>
      </c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78"/>
      <c r="V146" s="78"/>
      <c r="W146" s="78"/>
      <c r="X146" s="145" t="e">
        <f t="shared" si="53"/>
        <v>#DIV/0!</v>
      </c>
      <c r="Y146" s="38"/>
      <c r="Z146" s="166"/>
      <c r="AA146" s="50"/>
    </row>
    <row r="147" spans="1:27" s="30" customFormat="1" ht="25.5" customHeight="1" x14ac:dyDescent="0.25">
      <c r="A147" s="73" t="s">
        <v>154</v>
      </c>
      <c r="B147" s="73" t="s">
        <v>179</v>
      </c>
      <c r="C147" s="63" t="s">
        <v>177</v>
      </c>
      <c r="D147" s="73" t="s">
        <v>153</v>
      </c>
      <c r="E147" s="105" t="s">
        <v>9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7"/>
      <c r="U147" s="78">
        <v>150000</v>
      </c>
      <c r="V147" s="78">
        <v>150000</v>
      </c>
      <c r="W147" s="78">
        <v>150000</v>
      </c>
      <c r="X147" s="145">
        <f t="shared" si="53"/>
        <v>100</v>
      </c>
      <c r="Y147" s="38"/>
      <c r="Z147" s="166"/>
      <c r="AA147" s="50"/>
    </row>
    <row r="148" spans="1:27" s="30" customFormat="1" ht="15" customHeight="1" x14ac:dyDescent="0.25">
      <c r="A148" s="44" t="s">
        <v>154</v>
      </c>
      <c r="B148" s="44" t="s">
        <v>205</v>
      </c>
      <c r="C148" s="63" t="s">
        <v>143</v>
      </c>
      <c r="D148" s="44" t="s">
        <v>144</v>
      </c>
      <c r="E148" s="114" t="s">
        <v>50</v>
      </c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81">
        <f>U149+U161+U170+U183</f>
        <v>6702000</v>
      </c>
      <c r="V148" s="81">
        <f t="shared" ref="V148:W148" si="54">V149+V161+V170+V183</f>
        <v>0</v>
      </c>
      <c r="W148" s="81">
        <f t="shared" si="54"/>
        <v>0</v>
      </c>
      <c r="X148" s="145"/>
      <c r="Y148" s="48">
        <f>Y149+Y161+Y170+Y183</f>
        <v>455085</v>
      </c>
      <c r="Z148" s="166">
        <f t="shared" si="50"/>
        <v>0</v>
      </c>
      <c r="AA148" s="50"/>
    </row>
    <row r="149" spans="1:27" s="30" customFormat="1" ht="27" customHeight="1" x14ac:dyDescent="0.25">
      <c r="A149" s="44" t="s">
        <v>154</v>
      </c>
      <c r="B149" s="44" t="s">
        <v>205</v>
      </c>
      <c r="C149" s="63" t="s">
        <v>206</v>
      </c>
      <c r="D149" s="44" t="s">
        <v>144</v>
      </c>
      <c r="E149" s="104" t="s">
        <v>617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81">
        <f>U150</f>
        <v>6702000</v>
      </c>
      <c r="V149" s="146">
        <f>V150</f>
        <v>0</v>
      </c>
      <c r="W149" s="146">
        <f t="shared" ref="W149" si="55">W150</f>
        <v>0</v>
      </c>
      <c r="X149" s="145"/>
      <c r="Y149" s="48">
        <f>Y150</f>
        <v>167014</v>
      </c>
      <c r="Z149" s="166">
        <f t="shared" si="50"/>
        <v>0</v>
      </c>
      <c r="AA149" s="50"/>
    </row>
    <row r="150" spans="1:27" s="30" customFormat="1" ht="15" customHeight="1" x14ac:dyDescent="0.25">
      <c r="A150" s="44" t="s">
        <v>154</v>
      </c>
      <c r="B150" s="44" t="s">
        <v>205</v>
      </c>
      <c r="C150" s="63" t="s">
        <v>207</v>
      </c>
      <c r="D150" s="44" t="s">
        <v>144</v>
      </c>
      <c r="E150" s="125" t="s">
        <v>449</v>
      </c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80">
        <f>U151+U156</f>
        <v>6702000</v>
      </c>
      <c r="V150" s="148">
        <f>V151+V156</f>
        <v>0</v>
      </c>
      <c r="W150" s="148">
        <f>W151+W156</f>
        <v>0</v>
      </c>
      <c r="X150" s="145"/>
      <c r="Y150" s="46">
        <f>Y151+Y156</f>
        <v>167014</v>
      </c>
      <c r="Z150" s="166">
        <f t="shared" si="50"/>
        <v>0</v>
      </c>
      <c r="AA150" s="50"/>
    </row>
    <row r="151" spans="1:27" s="30" customFormat="1" ht="27" customHeight="1" x14ac:dyDescent="0.25">
      <c r="A151" s="44" t="s">
        <v>154</v>
      </c>
      <c r="B151" s="44" t="s">
        <v>205</v>
      </c>
      <c r="C151" s="63" t="s">
        <v>208</v>
      </c>
      <c r="D151" s="44" t="s">
        <v>144</v>
      </c>
      <c r="E151" s="114" t="s">
        <v>51</v>
      </c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81">
        <f>U152+U154</f>
        <v>1900000</v>
      </c>
      <c r="V151" s="146">
        <f>V152+V154</f>
        <v>0</v>
      </c>
      <c r="W151" s="146">
        <f t="shared" ref="W151:Y151" si="56">W152+W154</f>
        <v>0</v>
      </c>
      <c r="X151" s="145"/>
      <c r="Y151" s="48">
        <f t="shared" si="56"/>
        <v>167014</v>
      </c>
      <c r="Z151" s="166">
        <f t="shared" si="50"/>
        <v>0</v>
      </c>
      <c r="AA151" s="50"/>
    </row>
    <row r="152" spans="1:27" s="30" customFormat="1" ht="16.5" customHeight="1" x14ac:dyDescent="0.25">
      <c r="A152" s="44" t="s">
        <v>154</v>
      </c>
      <c r="B152" s="44" t="s">
        <v>205</v>
      </c>
      <c r="C152" s="63" t="s">
        <v>209</v>
      </c>
      <c r="D152" s="44" t="s">
        <v>144</v>
      </c>
      <c r="E152" s="114" t="s">
        <v>52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81">
        <f>U153</f>
        <v>1900000</v>
      </c>
      <c r="V152" s="146">
        <f t="shared" ref="V152:Y152" si="57">V153</f>
        <v>0</v>
      </c>
      <c r="W152" s="146">
        <f t="shared" si="57"/>
        <v>0</v>
      </c>
      <c r="X152" s="145"/>
      <c r="Y152" s="48">
        <f t="shared" si="57"/>
        <v>33000</v>
      </c>
      <c r="Z152" s="166">
        <f t="shared" si="50"/>
        <v>0</v>
      </c>
      <c r="AA152" s="50"/>
    </row>
    <row r="153" spans="1:27" s="30" customFormat="1" ht="16.5" customHeight="1" x14ac:dyDescent="0.25">
      <c r="A153" s="44" t="s">
        <v>154</v>
      </c>
      <c r="B153" s="44" t="s">
        <v>205</v>
      </c>
      <c r="C153" s="63" t="s">
        <v>209</v>
      </c>
      <c r="D153" s="44" t="s">
        <v>159</v>
      </c>
      <c r="E153" s="114" t="s">
        <v>600</v>
      </c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78">
        <v>1900000</v>
      </c>
      <c r="V153" s="147"/>
      <c r="W153" s="147"/>
      <c r="X153" s="145"/>
      <c r="Y153" s="38">
        <v>33000</v>
      </c>
      <c r="Z153" s="166">
        <f t="shared" si="50"/>
        <v>0</v>
      </c>
      <c r="AA153" s="50"/>
    </row>
    <row r="154" spans="1:27" s="30" customFormat="1" ht="16.5" customHeight="1" x14ac:dyDescent="0.25">
      <c r="A154" s="44" t="s">
        <v>154</v>
      </c>
      <c r="B154" s="44" t="s">
        <v>205</v>
      </c>
      <c r="C154" s="63" t="s">
        <v>210</v>
      </c>
      <c r="D154" s="44" t="s">
        <v>144</v>
      </c>
      <c r="E154" s="114" t="s">
        <v>53</v>
      </c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81">
        <f>U155</f>
        <v>0</v>
      </c>
      <c r="V154" s="146">
        <f t="shared" ref="V154:Y154" si="58">V155</f>
        <v>0</v>
      </c>
      <c r="W154" s="146">
        <f t="shared" si="58"/>
        <v>0</v>
      </c>
      <c r="X154" s="145"/>
      <c r="Y154" s="48">
        <f t="shared" si="58"/>
        <v>134014</v>
      </c>
      <c r="Z154" s="166">
        <f t="shared" si="50"/>
        <v>0</v>
      </c>
      <c r="AA154" s="50"/>
    </row>
    <row r="155" spans="1:27" s="30" customFormat="1" ht="16.5" customHeight="1" x14ac:dyDescent="0.25">
      <c r="A155" s="44" t="s">
        <v>154</v>
      </c>
      <c r="B155" s="44" t="s">
        <v>205</v>
      </c>
      <c r="C155" s="63" t="s">
        <v>210</v>
      </c>
      <c r="D155" s="44" t="s">
        <v>159</v>
      </c>
      <c r="E155" s="114" t="s">
        <v>681</v>
      </c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78"/>
      <c r="V155" s="147"/>
      <c r="W155" s="147"/>
      <c r="X155" s="145"/>
      <c r="Y155" s="38">
        <v>134014</v>
      </c>
      <c r="Z155" s="166">
        <f t="shared" si="50"/>
        <v>0</v>
      </c>
      <c r="AA155" s="50"/>
    </row>
    <row r="156" spans="1:27" s="30" customFormat="1" ht="26.25" customHeight="1" x14ac:dyDescent="0.25">
      <c r="A156" s="44" t="s">
        <v>154</v>
      </c>
      <c r="B156" s="44" t="s">
        <v>205</v>
      </c>
      <c r="C156" s="63" t="s">
        <v>211</v>
      </c>
      <c r="D156" s="44" t="s">
        <v>144</v>
      </c>
      <c r="E156" s="114" t="s">
        <v>54</v>
      </c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46">
        <f>U157+U159</f>
        <v>4802000</v>
      </c>
      <c r="V156" s="146">
        <f t="shared" ref="V156:W156" si="59">V157+V159</f>
        <v>0</v>
      </c>
      <c r="W156" s="146">
        <f t="shared" si="59"/>
        <v>0</v>
      </c>
      <c r="X156" s="145"/>
      <c r="Y156" s="48">
        <f>Y157+Y160</f>
        <v>0</v>
      </c>
      <c r="Z156" s="166"/>
      <c r="AA156" s="50"/>
    </row>
    <row r="157" spans="1:27" s="30" customFormat="1" ht="15" hidden="1" customHeight="1" x14ac:dyDescent="0.25">
      <c r="A157" s="44" t="s">
        <v>154</v>
      </c>
      <c r="B157" s="44" t="s">
        <v>205</v>
      </c>
      <c r="C157" s="63" t="s">
        <v>438</v>
      </c>
      <c r="D157" s="44" t="s">
        <v>144</v>
      </c>
      <c r="E157" s="114" t="s">
        <v>53</v>
      </c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46">
        <f>U158</f>
        <v>0</v>
      </c>
      <c r="V157" s="146">
        <f t="shared" ref="V157:W157" si="60">V158</f>
        <v>0</v>
      </c>
      <c r="W157" s="146">
        <f t="shared" si="60"/>
        <v>0</v>
      </c>
      <c r="X157" s="145"/>
      <c r="Y157" s="48">
        <f>Y158</f>
        <v>0</v>
      </c>
      <c r="Z157" s="166"/>
      <c r="AA157" s="50"/>
    </row>
    <row r="158" spans="1:27" s="30" customFormat="1" ht="18" hidden="1" customHeight="1" x14ac:dyDescent="0.25">
      <c r="A158" s="44" t="s">
        <v>154</v>
      </c>
      <c r="B158" s="44" t="s">
        <v>205</v>
      </c>
      <c r="C158" s="63" t="s">
        <v>438</v>
      </c>
      <c r="D158" s="44" t="s">
        <v>159</v>
      </c>
      <c r="E158" s="114" t="s">
        <v>13</v>
      </c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47"/>
      <c r="V158" s="147"/>
      <c r="W158" s="147"/>
      <c r="X158" s="145"/>
      <c r="Y158" s="38"/>
      <c r="Z158" s="166"/>
      <c r="AA158" s="50"/>
    </row>
    <row r="159" spans="1:27" s="30" customFormat="1" ht="24.75" customHeight="1" x14ac:dyDescent="0.25">
      <c r="A159" s="44" t="s">
        <v>154</v>
      </c>
      <c r="B159" s="44" t="s">
        <v>205</v>
      </c>
      <c r="C159" s="63" t="s">
        <v>529</v>
      </c>
      <c r="D159" s="44" t="s">
        <v>144</v>
      </c>
      <c r="E159" s="114" t="s">
        <v>530</v>
      </c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81">
        <f>U160</f>
        <v>4802000</v>
      </c>
      <c r="V159" s="146">
        <f t="shared" ref="V159:Y159" si="61">V160</f>
        <v>0</v>
      </c>
      <c r="W159" s="146">
        <f t="shared" si="61"/>
        <v>0</v>
      </c>
      <c r="X159" s="145"/>
      <c r="Y159" s="48">
        <f t="shared" si="61"/>
        <v>0</v>
      </c>
      <c r="Z159" s="166"/>
      <c r="AA159" s="50"/>
    </row>
    <row r="160" spans="1:27" s="30" customFormat="1" ht="15" customHeight="1" x14ac:dyDescent="0.25">
      <c r="A160" s="44" t="s">
        <v>154</v>
      </c>
      <c r="B160" s="44" t="s">
        <v>205</v>
      </c>
      <c r="C160" s="63" t="s">
        <v>529</v>
      </c>
      <c r="D160" s="44" t="s">
        <v>159</v>
      </c>
      <c r="E160" s="114" t="s">
        <v>681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78">
        <v>4802000</v>
      </c>
      <c r="V160" s="147"/>
      <c r="W160" s="147"/>
      <c r="X160" s="145"/>
      <c r="Y160" s="38"/>
      <c r="Z160" s="166"/>
      <c r="AA160" s="50"/>
    </row>
    <row r="161" spans="1:27" s="30" customFormat="1" ht="27" customHeight="1" x14ac:dyDescent="0.25">
      <c r="A161" s="44" t="s">
        <v>154</v>
      </c>
      <c r="B161" s="44" t="s">
        <v>205</v>
      </c>
      <c r="C161" s="63" t="s">
        <v>212</v>
      </c>
      <c r="D161" s="44" t="s">
        <v>144</v>
      </c>
      <c r="E161" s="104" t="s">
        <v>618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81">
        <f>U162+U166</f>
        <v>0</v>
      </c>
      <c r="V161" s="81">
        <f>V162+V166</f>
        <v>0</v>
      </c>
      <c r="W161" s="81">
        <f t="shared" ref="W161" si="62">W162+W166</f>
        <v>0</v>
      </c>
      <c r="X161" s="145"/>
      <c r="Y161" s="48">
        <f>Y162+Y166</f>
        <v>288071</v>
      </c>
      <c r="Z161" s="166">
        <f t="shared" si="50"/>
        <v>0</v>
      </c>
      <c r="AA161" s="50"/>
    </row>
    <row r="162" spans="1:27" s="30" customFormat="1" ht="25.5" hidden="1" customHeight="1" x14ac:dyDescent="0.25">
      <c r="A162" s="44" t="s">
        <v>154</v>
      </c>
      <c r="B162" s="44" t="s">
        <v>205</v>
      </c>
      <c r="C162" s="63" t="s">
        <v>213</v>
      </c>
      <c r="D162" s="44" t="s">
        <v>144</v>
      </c>
      <c r="E162" s="125" t="s">
        <v>450</v>
      </c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80">
        <f>U163</f>
        <v>0</v>
      </c>
      <c r="V162" s="148">
        <f t="shared" ref="V162:Y164" si="63">V163</f>
        <v>0</v>
      </c>
      <c r="W162" s="148">
        <f t="shared" si="63"/>
        <v>0</v>
      </c>
      <c r="X162" s="145"/>
      <c r="Y162" s="46">
        <f t="shared" si="63"/>
        <v>0</v>
      </c>
      <c r="Z162" s="166" t="e">
        <f t="shared" si="50"/>
        <v>#DIV/0!</v>
      </c>
      <c r="AA162" s="50"/>
    </row>
    <row r="163" spans="1:27" s="30" customFormat="1" ht="15" hidden="1" customHeight="1" x14ac:dyDescent="0.25">
      <c r="A163" s="44" t="s">
        <v>154</v>
      </c>
      <c r="B163" s="44" t="s">
        <v>205</v>
      </c>
      <c r="C163" s="63" t="s">
        <v>214</v>
      </c>
      <c r="D163" s="44" t="s">
        <v>144</v>
      </c>
      <c r="E163" s="114" t="s">
        <v>56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81">
        <f>U164</f>
        <v>0</v>
      </c>
      <c r="V163" s="146">
        <f t="shared" si="63"/>
        <v>0</v>
      </c>
      <c r="W163" s="146">
        <f t="shared" si="63"/>
        <v>0</v>
      </c>
      <c r="X163" s="145"/>
      <c r="Y163" s="48">
        <f t="shared" si="63"/>
        <v>0</v>
      </c>
      <c r="Z163" s="166" t="e">
        <f t="shared" si="50"/>
        <v>#DIV/0!</v>
      </c>
      <c r="AA163" s="50"/>
    </row>
    <row r="164" spans="1:27" s="30" customFormat="1" ht="29.25" hidden="1" customHeight="1" x14ac:dyDescent="0.25">
      <c r="A164" s="44" t="s">
        <v>154</v>
      </c>
      <c r="B164" s="44" t="s">
        <v>205</v>
      </c>
      <c r="C164" s="63" t="s">
        <v>215</v>
      </c>
      <c r="D164" s="44" t="s">
        <v>144</v>
      </c>
      <c r="E164" s="114" t="s">
        <v>57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81">
        <f>U165</f>
        <v>0</v>
      </c>
      <c r="V164" s="146">
        <f t="shared" si="63"/>
        <v>0</v>
      </c>
      <c r="W164" s="146">
        <f t="shared" si="63"/>
        <v>0</v>
      </c>
      <c r="X164" s="145"/>
      <c r="Y164" s="48">
        <f t="shared" si="63"/>
        <v>0</v>
      </c>
      <c r="Z164" s="166" t="e">
        <f t="shared" si="50"/>
        <v>#DIV/0!</v>
      </c>
      <c r="AA164" s="50"/>
    </row>
    <row r="165" spans="1:27" s="30" customFormat="1" ht="63.75" hidden="1" customHeight="1" x14ac:dyDescent="0.25">
      <c r="A165" s="44" t="s">
        <v>154</v>
      </c>
      <c r="B165" s="44" t="s">
        <v>205</v>
      </c>
      <c r="C165" s="63" t="s">
        <v>215</v>
      </c>
      <c r="D165" s="44" t="s">
        <v>159</v>
      </c>
      <c r="E165" s="114" t="s">
        <v>13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78"/>
      <c r="V165" s="147">
        <v>0</v>
      </c>
      <c r="W165" s="147">
        <v>0</v>
      </c>
      <c r="X165" s="145"/>
      <c r="Y165" s="38"/>
      <c r="Z165" s="166" t="e">
        <f t="shared" si="50"/>
        <v>#DIV/0!</v>
      </c>
      <c r="AA165" s="50"/>
    </row>
    <row r="166" spans="1:27" s="30" customFormat="1" ht="27" customHeight="1" x14ac:dyDescent="0.25">
      <c r="A166" s="44" t="s">
        <v>154</v>
      </c>
      <c r="B166" s="44" t="s">
        <v>205</v>
      </c>
      <c r="C166" s="63" t="s">
        <v>216</v>
      </c>
      <c r="D166" s="44" t="s">
        <v>144</v>
      </c>
      <c r="E166" s="125" t="s">
        <v>623</v>
      </c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80">
        <f>U167</f>
        <v>0</v>
      </c>
      <c r="V166" s="80">
        <f t="shared" ref="V166:Y168" si="64">V167</f>
        <v>0</v>
      </c>
      <c r="W166" s="80">
        <f t="shared" si="64"/>
        <v>0</v>
      </c>
      <c r="X166" s="145"/>
      <c r="Y166" s="46">
        <f>Y167</f>
        <v>288071</v>
      </c>
      <c r="Z166" s="166">
        <f t="shared" si="50"/>
        <v>0</v>
      </c>
      <c r="AA166" s="50"/>
    </row>
    <row r="167" spans="1:27" s="30" customFormat="1" ht="17.25" customHeight="1" x14ac:dyDescent="0.25">
      <c r="A167" s="44" t="s">
        <v>154</v>
      </c>
      <c r="B167" s="44" t="s">
        <v>205</v>
      </c>
      <c r="C167" s="63" t="s">
        <v>217</v>
      </c>
      <c r="D167" s="44" t="s">
        <v>144</v>
      </c>
      <c r="E167" s="114" t="s">
        <v>58</v>
      </c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81">
        <f>U168</f>
        <v>0</v>
      </c>
      <c r="V167" s="81">
        <f t="shared" si="64"/>
        <v>0</v>
      </c>
      <c r="W167" s="81">
        <f t="shared" si="64"/>
        <v>0</v>
      </c>
      <c r="X167" s="145"/>
      <c r="Y167" s="48">
        <f t="shared" si="64"/>
        <v>288071</v>
      </c>
      <c r="Z167" s="166">
        <f t="shared" si="50"/>
        <v>0</v>
      </c>
      <c r="AA167" s="50"/>
    </row>
    <row r="168" spans="1:27" s="30" customFormat="1" ht="17.25" customHeight="1" x14ac:dyDescent="0.25">
      <c r="A168" s="44" t="s">
        <v>154</v>
      </c>
      <c r="B168" s="44" t="s">
        <v>205</v>
      </c>
      <c r="C168" s="63" t="s">
        <v>218</v>
      </c>
      <c r="D168" s="44" t="s">
        <v>144</v>
      </c>
      <c r="E168" s="114" t="s">
        <v>59</v>
      </c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81">
        <f>U169</f>
        <v>0</v>
      </c>
      <c r="V168" s="81">
        <f>V169</f>
        <v>0</v>
      </c>
      <c r="W168" s="81">
        <f>W169</f>
        <v>0</v>
      </c>
      <c r="X168" s="145"/>
      <c r="Y168" s="48">
        <f t="shared" si="64"/>
        <v>288071</v>
      </c>
      <c r="Z168" s="166">
        <f t="shared" si="50"/>
        <v>0</v>
      </c>
      <c r="AA168" s="50"/>
    </row>
    <row r="169" spans="1:27" s="30" customFormat="1" ht="17.25" customHeight="1" x14ac:dyDescent="0.25">
      <c r="A169" s="44" t="s">
        <v>154</v>
      </c>
      <c r="B169" s="44" t="s">
        <v>205</v>
      </c>
      <c r="C169" s="63" t="s">
        <v>218</v>
      </c>
      <c r="D169" s="44" t="s">
        <v>159</v>
      </c>
      <c r="E169" s="114" t="s">
        <v>681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78"/>
      <c r="V169" s="78"/>
      <c r="W169" s="78"/>
      <c r="X169" s="145"/>
      <c r="Y169" s="38">
        <v>288071</v>
      </c>
      <c r="Z169" s="166">
        <f t="shared" si="50"/>
        <v>0</v>
      </c>
      <c r="AA169" s="50"/>
    </row>
    <row r="170" spans="1:27" s="30" customFormat="1" ht="27.75" hidden="1" customHeight="1" x14ac:dyDescent="0.25">
      <c r="A170" s="44" t="s">
        <v>154</v>
      </c>
      <c r="B170" s="44" t="s">
        <v>205</v>
      </c>
      <c r="C170" s="63" t="s">
        <v>219</v>
      </c>
      <c r="D170" s="44" t="s">
        <v>144</v>
      </c>
      <c r="E170" s="104" t="s">
        <v>691</v>
      </c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81">
        <f>U171+U179</f>
        <v>0</v>
      </c>
      <c r="V170" s="146">
        <f t="shared" ref="V170:W170" si="65">V171+V179</f>
        <v>0</v>
      </c>
      <c r="W170" s="146">
        <f t="shared" si="65"/>
        <v>0</v>
      </c>
      <c r="X170" s="145" t="e">
        <f t="shared" si="53"/>
        <v>#DIV/0!</v>
      </c>
      <c r="Y170" s="48">
        <f>Y171+Y179</f>
        <v>0</v>
      </c>
      <c r="Z170" s="166" t="e">
        <f t="shared" si="50"/>
        <v>#DIV/0!</v>
      </c>
      <c r="AA170" s="50"/>
    </row>
    <row r="171" spans="1:27" s="30" customFormat="1" ht="27" hidden="1" customHeight="1" x14ac:dyDescent="0.25">
      <c r="A171" s="44" t="s">
        <v>154</v>
      </c>
      <c r="B171" s="44" t="s">
        <v>205</v>
      </c>
      <c r="C171" s="63" t="s">
        <v>220</v>
      </c>
      <c r="D171" s="44" t="s">
        <v>144</v>
      </c>
      <c r="E171" s="125" t="s">
        <v>440</v>
      </c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80">
        <f>U172+U175</f>
        <v>0</v>
      </c>
      <c r="V171" s="148">
        <f t="shared" ref="V171:W171" si="66">V172+V175</f>
        <v>0</v>
      </c>
      <c r="W171" s="148">
        <f t="shared" si="66"/>
        <v>0</v>
      </c>
      <c r="X171" s="145" t="e">
        <f t="shared" si="53"/>
        <v>#DIV/0!</v>
      </c>
      <c r="Y171" s="46">
        <f t="shared" ref="V171:Y172" si="67">Y172</f>
        <v>0</v>
      </c>
      <c r="Z171" s="166" t="e">
        <f t="shared" si="50"/>
        <v>#DIV/0!</v>
      </c>
      <c r="AA171" s="50"/>
    </row>
    <row r="172" spans="1:27" s="30" customFormat="1" ht="26.25" hidden="1" customHeight="1" x14ac:dyDescent="0.25">
      <c r="A172" s="44" t="s">
        <v>154</v>
      </c>
      <c r="B172" s="44" t="s">
        <v>205</v>
      </c>
      <c r="C172" s="63" t="s">
        <v>221</v>
      </c>
      <c r="D172" s="44" t="s">
        <v>144</v>
      </c>
      <c r="E172" s="114" t="s">
        <v>60</v>
      </c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81">
        <f>U173</f>
        <v>0</v>
      </c>
      <c r="V172" s="146">
        <f t="shared" si="67"/>
        <v>0</v>
      </c>
      <c r="W172" s="146">
        <f t="shared" si="67"/>
        <v>0</v>
      </c>
      <c r="X172" s="145" t="e">
        <f t="shared" si="53"/>
        <v>#DIV/0!</v>
      </c>
      <c r="Y172" s="48">
        <f t="shared" si="67"/>
        <v>0</v>
      </c>
      <c r="Z172" s="166" t="e">
        <f t="shared" si="50"/>
        <v>#DIV/0!</v>
      </c>
      <c r="AA172" s="50"/>
    </row>
    <row r="173" spans="1:27" s="30" customFormat="1" ht="15.75" hidden="1" customHeight="1" x14ac:dyDescent="0.25">
      <c r="A173" s="44" t="s">
        <v>154</v>
      </c>
      <c r="B173" s="44" t="s">
        <v>205</v>
      </c>
      <c r="C173" s="63" t="s">
        <v>222</v>
      </c>
      <c r="D173" s="44" t="s">
        <v>144</v>
      </c>
      <c r="E173" s="114" t="s">
        <v>61</v>
      </c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81">
        <f>U174</f>
        <v>0</v>
      </c>
      <c r="V173" s="146">
        <f>V174</f>
        <v>0</v>
      </c>
      <c r="W173" s="146">
        <f>W174</f>
        <v>0</v>
      </c>
      <c r="X173" s="145" t="e">
        <f t="shared" si="53"/>
        <v>#DIV/0!</v>
      </c>
      <c r="Y173" s="48">
        <f>Y174</f>
        <v>0</v>
      </c>
      <c r="Z173" s="166" t="e">
        <f t="shared" si="50"/>
        <v>#DIV/0!</v>
      </c>
      <c r="AA173" s="50"/>
    </row>
    <row r="174" spans="1:27" s="30" customFormat="1" ht="26.25" hidden="1" customHeight="1" x14ac:dyDescent="0.25">
      <c r="A174" s="44" t="s">
        <v>154</v>
      </c>
      <c r="B174" s="44" t="s">
        <v>205</v>
      </c>
      <c r="C174" s="63" t="s">
        <v>222</v>
      </c>
      <c r="D174" s="44" t="s">
        <v>531</v>
      </c>
      <c r="E174" s="114" t="s">
        <v>532</v>
      </c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78"/>
      <c r="V174" s="147"/>
      <c r="W174" s="147"/>
      <c r="X174" s="145" t="e">
        <f t="shared" si="53"/>
        <v>#DIV/0!</v>
      </c>
      <c r="Y174" s="38"/>
      <c r="Z174" s="166" t="e">
        <f t="shared" si="50"/>
        <v>#DIV/0!</v>
      </c>
      <c r="AA174" s="50"/>
    </row>
    <row r="175" spans="1:27" s="30" customFormat="1" ht="25.5" hidden="1" customHeight="1" x14ac:dyDescent="0.25">
      <c r="A175" s="44" t="s">
        <v>154</v>
      </c>
      <c r="B175" s="44" t="s">
        <v>205</v>
      </c>
      <c r="C175" s="63" t="s">
        <v>220</v>
      </c>
      <c r="D175" s="44" t="s">
        <v>144</v>
      </c>
      <c r="E175" s="125" t="s">
        <v>444</v>
      </c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53">
        <f>U176</f>
        <v>0</v>
      </c>
      <c r="V175" s="154">
        <f t="shared" ref="V175:Y177" si="68">V176</f>
        <v>0</v>
      </c>
      <c r="W175" s="148">
        <f t="shared" si="68"/>
        <v>0</v>
      </c>
      <c r="X175" s="145" t="e">
        <f t="shared" si="53"/>
        <v>#DIV/0!</v>
      </c>
      <c r="Y175" s="46">
        <f t="shared" si="68"/>
        <v>0</v>
      </c>
      <c r="Z175" s="166" t="e">
        <f t="shared" si="50"/>
        <v>#DIV/0!</v>
      </c>
      <c r="AA175" s="50"/>
    </row>
    <row r="176" spans="1:27" s="30" customFormat="1" ht="24.75" hidden="1" customHeight="1" x14ac:dyDescent="0.25">
      <c r="A176" s="44" t="s">
        <v>154</v>
      </c>
      <c r="B176" s="44" t="s">
        <v>205</v>
      </c>
      <c r="C176" s="63" t="s">
        <v>221</v>
      </c>
      <c r="D176" s="44" t="s">
        <v>144</v>
      </c>
      <c r="E176" s="114" t="s">
        <v>62</v>
      </c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81">
        <f>U177</f>
        <v>0</v>
      </c>
      <c r="V176" s="146">
        <f t="shared" si="68"/>
        <v>0</v>
      </c>
      <c r="W176" s="146">
        <f t="shared" si="68"/>
        <v>0</v>
      </c>
      <c r="X176" s="145" t="e">
        <f t="shared" si="53"/>
        <v>#DIV/0!</v>
      </c>
      <c r="Y176" s="48">
        <f t="shared" si="68"/>
        <v>0</v>
      </c>
      <c r="Z176" s="166" t="e">
        <f t="shared" si="50"/>
        <v>#DIV/0!</v>
      </c>
      <c r="AA176" s="50"/>
    </row>
    <row r="177" spans="1:27" s="30" customFormat="1" ht="15" hidden="1" customHeight="1" x14ac:dyDescent="0.25">
      <c r="A177" s="44" t="s">
        <v>154</v>
      </c>
      <c r="B177" s="44" t="s">
        <v>205</v>
      </c>
      <c r="C177" s="63" t="s">
        <v>439</v>
      </c>
      <c r="D177" s="44" t="s">
        <v>144</v>
      </c>
      <c r="E177" s="114" t="s">
        <v>63</v>
      </c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81">
        <f>U178</f>
        <v>0</v>
      </c>
      <c r="V177" s="146">
        <f t="shared" si="68"/>
        <v>0</v>
      </c>
      <c r="W177" s="146">
        <f t="shared" si="68"/>
        <v>0</v>
      </c>
      <c r="X177" s="145" t="e">
        <f t="shared" si="53"/>
        <v>#DIV/0!</v>
      </c>
      <c r="Y177" s="48">
        <f t="shared" si="68"/>
        <v>0</v>
      </c>
      <c r="Z177" s="166" t="e">
        <f t="shared" si="50"/>
        <v>#DIV/0!</v>
      </c>
      <c r="AA177" s="50"/>
    </row>
    <row r="178" spans="1:27" s="30" customFormat="1" ht="15" hidden="1" customHeight="1" x14ac:dyDescent="0.25">
      <c r="A178" s="44" t="s">
        <v>154</v>
      </c>
      <c r="B178" s="44" t="s">
        <v>205</v>
      </c>
      <c r="C178" s="63" t="s">
        <v>439</v>
      </c>
      <c r="D178" s="44" t="s">
        <v>159</v>
      </c>
      <c r="E178" s="114" t="s">
        <v>13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78">
        <v>0</v>
      </c>
      <c r="V178" s="147"/>
      <c r="W178" s="147"/>
      <c r="X178" s="145" t="e">
        <f t="shared" si="53"/>
        <v>#DIV/0!</v>
      </c>
      <c r="Y178" s="38">
        <v>0</v>
      </c>
      <c r="Z178" s="166" t="e">
        <f t="shared" si="50"/>
        <v>#DIV/0!</v>
      </c>
      <c r="AA178" s="50"/>
    </row>
    <row r="179" spans="1:27" s="30" customFormat="1" ht="39" hidden="1" customHeight="1" x14ac:dyDescent="0.25">
      <c r="A179" s="44" t="s">
        <v>154</v>
      </c>
      <c r="B179" s="44" t="s">
        <v>205</v>
      </c>
      <c r="C179" s="63" t="s">
        <v>223</v>
      </c>
      <c r="D179" s="44" t="s">
        <v>144</v>
      </c>
      <c r="E179" s="125" t="s">
        <v>621</v>
      </c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53">
        <f>U180</f>
        <v>0</v>
      </c>
      <c r="V179" s="154">
        <f t="shared" ref="V179:Y185" si="69">V180</f>
        <v>0</v>
      </c>
      <c r="W179" s="154">
        <f t="shared" si="69"/>
        <v>0</v>
      </c>
      <c r="X179" s="145" t="e">
        <f t="shared" si="53"/>
        <v>#DIV/0!</v>
      </c>
      <c r="Y179" s="46">
        <f t="shared" si="69"/>
        <v>0</v>
      </c>
      <c r="Z179" s="166" t="e">
        <f t="shared" si="50"/>
        <v>#DIV/0!</v>
      </c>
      <c r="AA179" s="50"/>
    </row>
    <row r="180" spans="1:27" s="30" customFormat="1" ht="26.25" hidden="1" customHeight="1" x14ac:dyDescent="0.25">
      <c r="A180" s="44" t="s">
        <v>154</v>
      </c>
      <c r="B180" s="44" t="s">
        <v>205</v>
      </c>
      <c r="C180" s="63" t="s">
        <v>224</v>
      </c>
      <c r="D180" s="44" t="s">
        <v>144</v>
      </c>
      <c r="E180" s="114" t="s">
        <v>62</v>
      </c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81">
        <f>U181</f>
        <v>0</v>
      </c>
      <c r="V180" s="146">
        <f t="shared" si="69"/>
        <v>0</v>
      </c>
      <c r="W180" s="146">
        <f t="shared" si="69"/>
        <v>0</v>
      </c>
      <c r="X180" s="145" t="e">
        <f t="shared" si="53"/>
        <v>#DIV/0!</v>
      </c>
      <c r="Y180" s="48">
        <f t="shared" si="69"/>
        <v>0</v>
      </c>
      <c r="Z180" s="166" t="e">
        <f t="shared" si="50"/>
        <v>#DIV/0!</v>
      </c>
      <c r="AA180" s="50"/>
    </row>
    <row r="181" spans="1:27" s="30" customFormat="1" ht="15" hidden="1" customHeight="1" x14ac:dyDescent="0.25">
      <c r="A181" s="44" t="s">
        <v>154</v>
      </c>
      <c r="B181" s="44" t="s">
        <v>205</v>
      </c>
      <c r="C181" s="63" t="s">
        <v>225</v>
      </c>
      <c r="D181" s="44" t="s">
        <v>144</v>
      </c>
      <c r="E181" s="114" t="s">
        <v>63</v>
      </c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81">
        <f>U182</f>
        <v>0</v>
      </c>
      <c r="V181" s="146">
        <f t="shared" si="69"/>
        <v>0</v>
      </c>
      <c r="W181" s="146">
        <f t="shared" si="69"/>
        <v>0</v>
      </c>
      <c r="X181" s="145" t="e">
        <f t="shared" si="53"/>
        <v>#DIV/0!</v>
      </c>
      <c r="Y181" s="48">
        <f t="shared" si="69"/>
        <v>0</v>
      </c>
      <c r="Z181" s="166" t="e">
        <f t="shared" si="50"/>
        <v>#DIV/0!</v>
      </c>
      <c r="AA181" s="50"/>
    </row>
    <row r="182" spans="1:27" s="30" customFormat="1" ht="15" hidden="1" customHeight="1" x14ac:dyDescent="0.25">
      <c r="A182" s="44" t="s">
        <v>154</v>
      </c>
      <c r="B182" s="44" t="s">
        <v>205</v>
      </c>
      <c r="C182" s="63" t="s">
        <v>225</v>
      </c>
      <c r="D182" s="44" t="s">
        <v>159</v>
      </c>
      <c r="E182" s="114" t="s">
        <v>13</v>
      </c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78"/>
      <c r="V182" s="147"/>
      <c r="W182" s="147"/>
      <c r="X182" s="145" t="e">
        <f t="shared" si="53"/>
        <v>#DIV/0!</v>
      </c>
      <c r="Y182" s="38"/>
      <c r="Z182" s="166" t="e">
        <f t="shared" si="50"/>
        <v>#DIV/0!</v>
      </c>
      <c r="AA182" s="50"/>
    </row>
    <row r="183" spans="1:27" s="30" customFormat="1" ht="18" hidden="1" customHeight="1" x14ac:dyDescent="0.25">
      <c r="A183" s="44" t="s">
        <v>154</v>
      </c>
      <c r="B183" s="44" t="s">
        <v>205</v>
      </c>
      <c r="C183" s="63" t="s">
        <v>161</v>
      </c>
      <c r="D183" s="44" t="s">
        <v>144</v>
      </c>
      <c r="E183" s="104" t="s">
        <v>15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55">
        <f>U184</f>
        <v>0</v>
      </c>
      <c r="V183" s="155">
        <f t="shared" ref="V183:W183" si="70">V184</f>
        <v>0</v>
      </c>
      <c r="W183" s="155">
        <f t="shared" si="70"/>
        <v>0</v>
      </c>
      <c r="X183" s="145" t="e">
        <f t="shared" si="53"/>
        <v>#DIV/0!</v>
      </c>
      <c r="Y183" s="51">
        <f>Y184</f>
        <v>0</v>
      </c>
      <c r="Z183" s="166" t="e">
        <f t="shared" si="50"/>
        <v>#DIV/0!</v>
      </c>
      <c r="AA183" s="50"/>
    </row>
    <row r="184" spans="1:27" s="30" customFormat="1" ht="15" hidden="1" customHeight="1" x14ac:dyDescent="0.25">
      <c r="A184" s="44" t="s">
        <v>154</v>
      </c>
      <c r="B184" s="44" t="s">
        <v>205</v>
      </c>
      <c r="C184" s="63" t="s">
        <v>176</v>
      </c>
      <c r="D184" s="44" t="s">
        <v>144</v>
      </c>
      <c r="E184" s="125" t="s">
        <v>25</v>
      </c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48">
        <f>U185+U187</f>
        <v>0</v>
      </c>
      <c r="V184" s="148">
        <f t="shared" ref="V184:W184" si="71">V185+V187</f>
        <v>0</v>
      </c>
      <c r="W184" s="148">
        <f t="shared" si="71"/>
        <v>0</v>
      </c>
      <c r="X184" s="145" t="e">
        <f t="shared" si="53"/>
        <v>#DIV/0!</v>
      </c>
      <c r="Y184" s="46">
        <f>Y185+Y187</f>
        <v>0</v>
      </c>
      <c r="Z184" s="166" t="e">
        <f t="shared" si="50"/>
        <v>#DIV/0!</v>
      </c>
      <c r="AA184" s="50"/>
    </row>
    <row r="185" spans="1:27" s="30" customFormat="1" ht="26.25" hidden="1" customHeight="1" x14ac:dyDescent="0.25">
      <c r="A185" s="44" t="s">
        <v>154</v>
      </c>
      <c r="B185" s="44" t="s">
        <v>205</v>
      </c>
      <c r="C185" s="63" t="s">
        <v>538</v>
      </c>
      <c r="D185" s="44" t="s">
        <v>144</v>
      </c>
      <c r="E185" s="114" t="s">
        <v>530</v>
      </c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81">
        <f>U186</f>
        <v>0</v>
      </c>
      <c r="V185" s="146">
        <f t="shared" si="69"/>
        <v>0</v>
      </c>
      <c r="W185" s="146">
        <f t="shared" si="69"/>
        <v>0</v>
      </c>
      <c r="X185" s="145" t="e">
        <f t="shared" si="53"/>
        <v>#DIV/0!</v>
      </c>
      <c r="Y185" s="48">
        <f t="shared" si="69"/>
        <v>0</v>
      </c>
      <c r="Z185" s="166" t="e">
        <f t="shared" si="50"/>
        <v>#DIV/0!</v>
      </c>
      <c r="AA185" s="50"/>
    </row>
    <row r="186" spans="1:27" s="30" customFormat="1" ht="15" hidden="1" customHeight="1" x14ac:dyDescent="0.25">
      <c r="A186" s="44" t="s">
        <v>154</v>
      </c>
      <c r="B186" s="44" t="s">
        <v>205</v>
      </c>
      <c r="C186" s="63" t="s">
        <v>538</v>
      </c>
      <c r="D186" s="44" t="s">
        <v>159</v>
      </c>
      <c r="E186" s="114" t="s">
        <v>13</v>
      </c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78"/>
      <c r="V186" s="147"/>
      <c r="W186" s="147"/>
      <c r="X186" s="145" t="e">
        <f t="shared" si="53"/>
        <v>#DIV/0!</v>
      </c>
      <c r="Y186" s="38"/>
      <c r="Z186" s="166" t="e">
        <f t="shared" si="50"/>
        <v>#DIV/0!</v>
      </c>
      <c r="AA186" s="50"/>
    </row>
    <row r="187" spans="1:27" s="30" customFormat="1" ht="29.25" hidden="1" customHeight="1" x14ac:dyDescent="0.25">
      <c r="A187" s="44" t="s">
        <v>154</v>
      </c>
      <c r="B187" s="44" t="s">
        <v>205</v>
      </c>
      <c r="C187" s="63" t="s">
        <v>585</v>
      </c>
      <c r="D187" s="44" t="s">
        <v>144</v>
      </c>
      <c r="E187" s="114" t="s">
        <v>586</v>
      </c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81">
        <f>U188</f>
        <v>0</v>
      </c>
      <c r="V187" s="81">
        <f t="shared" ref="V187:W187" si="72">V188</f>
        <v>0</v>
      </c>
      <c r="W187" s="81">
        <f t="shared" si="72"/>
        <v>0</v>
      </c>
      <c r="X187" s="145" t="e">
        <f t="shared" si="53"/>
        <v>#DIV/0!</v>
      </c>
      <c r="Y187" s="47">
        <f t="shared" ref="Y187" si="73">Y188</f>
        <v>0</v>
      </c>
      <c r="Z187" s="166" t="e">
        <f t="shared" si="50"/>
        <v>#DIV/0!</v>
      </c>
      <c r="AA187" s="50"/>
    </row>
    <row r="188" spans="1:27" s="30" customFormat="1" ht="40.5" hidden="1" customHeight="1" x14ac:dyDescent="0.25">
      <c r="A188" s="44" t="s">
        <v>154</v>
      </c>
      <c r="B188" s="44" t="s">
        <v>205</v>
      </c>
      <c r="C188" s="63" t="s">
        <v>585</v>
      </c>
      <c r="D188" s="44" t="s">
        <v>565</v>
      </c>
      <c r="E188" s="114" t="s">
        <v>566</v>
      </c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78"/>
      <c r="V188" s="147"/>
      <c r="W188" s="147"/>
      <c r="X188" s="145" t="e">
        <f t="shared" si="53"/>
        <v>#DIV/0!</v>
      </c>
      <c r="Y188" s="38"/>
      <c r="Z188" s="166" t="e">
        <f t="shared" si="50"/>
        <v>#DIV/0!</v>
      </c>
      <c r="AA188" s="50"/>
    </row>
    <row r="189" spans="1:27" s="30" customFormat="1" ht="15" customHeight="1" x14ac:dyDescent="0.25">
      <c r="A189" s="44" t="s">
        <v>226</v>
      </c>
      <c r="B189" s="44" t="s">
        <v>142</v>
      </c>
      <c r="C189" s="63" t="s">
        <v>143</v>
      </c>
      <c r="D189" s="44" t="s">
        <v>144</v>
      </c>
      <c r="E189" s="125" t="s">
        <v>64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80">
        <f>U190+U254+U285+U367</f>
        <v>220940828.11999997</v>
      </c>
      <c r="V189" s="80">
        <f>V190+V254+V285+V367</f>
        <v>101737717.12</v>
      </c>
      <c r="W189" s="80">
        <f>W190+W254+W285+W367</f>
        <v>101735734.64</v>
      </c>
      <c r="X189" s="145">
        <f t="shared" si="53"/>
        <v>99.998051381477666</v>
      </c>
      <c r="Y189" s="46">
        <f>Y190+Y254+Y285+Y367</f>
        <v>63853101</v>
      </c>
      <c r="Z189" s="166">
        <f t="shared" si="50"/>
        <v>159.32778995338066</v>
      </c>
      <c r="AA189" s="50"/>
    </row>
    <row r="190" spans="1:27" s="30" customFormat="1" ht="27.75" customHeight="1" x14ac:dyDescent="0.25">
      <c r="A190" s="44" t="s">
        <v>226</v>
      </c>
      <c r="B190" s="44" t="s">
        <v>141</v>
      </c>
      <c r="C190" s="63" t="s">
        <v>143</v>
      </c>
      <c r="D190" s="44" t="s">
        <v>144</v>
      </c>
      <c r="E190" s="114" t="s">
        <v>65</v>
      </c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81">
        <f>U191+U208+U238+U244</f>
        <v>106116242.29999998</v>
      </c>
      <c r="V190" s="146">
        <f>V191+V208+V238+V244</f>
        <v>43864341.300000004</v>
      </c>
      <c r="W190" s="146">
        <f>W191+W208+W238+W244</f>
        <v>43864338.5</v>
      </c>
      <c r="X190" s="145">
        <f t="shared" si="53"/>
        <v>99.999993616682886</v>
      </c>
      <c r="Y190" s="48">
        <f>Y191+Y208+Y238+Y244</f>
        <v>460366</v>
      </c>
      <c r="Z190" s="166" t="s">
        <v>717</v>
      </c>
      <c r="AA190" s="50"/>
    </row>
    <row r="191" spans="1:27" s="30" customFormat="1" ht="27" customHeight="1" x14ac:dyDescent="0.25">
      <c r="A191" s="44" t="s">
        <v>226</v>
      </c>
      <c r="B191" s="44" t="s">
        <v>141</v>
      </c>
      <c r="C191" s="63" t="s">
        <v>197</v>
      </c>
      <c r="D191" s="44" t="s">
        <v>144</v>
      </c>
      <c r="E191" s="104" t="s">
        <v>690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81">
        <f>U192+U204</f>
        <v>1964390</v>
      </c>
      <c r="V191" s="146">
        <f>V192+V204</f>
        <v>489424</v>
      </c>
      <c r="W191" s="146">
        <f>W192+W204</f>
        <v>489423.5</v>
      </c>
      <c r="X191" s="145">
        <f t="shared" si="53"/>
        <v>99.999897839092483</v>
      </c>
      <c r="Y191" s="48">
        <f>Y192+Y204</f>
        <v>457366</v>
      </c>
      <c r="Z191" s="166">
        <f t="shared" si="50"/>
        <v>107.00915678034659</v>
      </c>
      <c r="AA191" s="50"/>
    </row>
    <row r="192" spans="1:27" s="30" customFormat="1" ht="27" customHeight="1" x14ac:dyDescent="0.25">
      <c r="A192" s="44" t="s">
        <v>226</v>
      </c>
      <c r="B192" s="44" t="s">
        <v>141</v>
      </c>
      <c r="C192" s="63" t="s">
        <v>227</v>
      </c>
      <c r="D192" s="44" t="s">
        <v>144</v>
      </c>
      <c r="E192" s="125" t="s">
        <v>451</v>
      </c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80">
        <f>U193+U196+U201</f>
        <v>1750140</v>
      </c>
      <c r="V192" s="148">
        <f t="shared" ref="V192:W192" si="74">V193+V196+V201</f>
        <v>434224</v>
      </c>
      <c r="W192" s="148">
        <f t="shared" si="74"/>
        <v>434223.5</v>
      </c>
      <c r="X192" s="145">
        <f t="shared" si="53"/>
        <v>99.999884852057917</v>
      </c>
      <c r="Y192" s="46">
        <f>Y193+Y201+Y196</f>
        <v>396516</v>
      </c>
      <c r="Z192" s="166">
        <f t="shared" si="50"/>
        <v>109.50970452642517</v>
      </c>
      <c r="AA192" s="50"/>
    </row>
    <row r="193" spans="1:27" s="30" customFormat="1" ht="25.5" customHeight="1" x14ac:dyDescent="0.25">
      <c r="A193" s="44" t="s">
        <v>226</v>
      </c>
      <c r="B193" s="44" t="s">
        <v>141</v>
      </c>
      <c r="C193" s="63" t="s">
        <v>228</v>
      </c>
      <c r="D193" s="44" t="s">
        <v>144</v>
      </c>
      <c r="E193" s="114" t="s">
        <v>66</v>
      </c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46">
        <f>U194</f>
        <v>782929</v>
      </c>
      <c r="V193" s="146">
        <f t="shared" ref="V193:Y194" si="75">V194</f>
        <v>0</v>
      </c>
      <c r="W193" s="146">
        <f t="shared" si="75"/>
        <v>0</v>
      </c>
      <c r="X193" s="145"/>
      <c r="Y193" s="48">
        <f t="shared" si="75"/>
        <v>0</v>
      </c>
      <c r="Z193" s="166"/>
      <c r="AA193" s="50"/>
    </row>
    <row r="194" spans="1:27" s="30" customFormat="1" ht="15" customHeight="1" x14ac:dyDescent="0.25">
      <c r="A194" s="44" t="s">
        <v>226</v>
      </c>
      <c r="B194" s="44" t="s">
        <v>141</v>
      </c>
      <c r="C194" s="63" t="s">
        <v>229</v>
      </c>
      <c r="D194" s="44" t="s">
        <v>144</v>
      </c>
      <c r="E194" s="114" t="s">
        <v>45</v>
      </c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46">
        <f>U195</f>
        <v>782929</v>
      </c>
      <c r="V194" s="146">
        <f t="shared" si="75"/>
        <v>0</v>
      </c>
      <c r="W194" s="146">
        <f t="shared" si="75"/>
        <v>0</v>
      </c>
      <c r="X194" s="145"/>
      <c r="Y194" s="48">
        <f t="shared" si="75"/>
        <v>0</v>
      </c>
      <c r="Z194" s="166"/>
      <c r="AA194" s="50"/>
    </row>
    <row r="195" spans="1:27" s="30" customFormat="1" ht="26.25" customHeight="1" x14ac:dyDescent="0.25">
      <c r="A195" s="44" t="s">
        <v>226</v>
      </c>
      <c r="B195" s="44" t="s">
        <v>141</v>
      </c>
      <c r="C195" s="63" t="s">
        <v>229</v>
      </c>
      <c r="D195" s="44" t="s">
        <v>201</v>
      </c>
      <c r="E195" s="114" t="s">
        <v>46</v>
      </c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47">
        <v>782929</v>
      </c>
      <c r="V195" s="147"/>
      <c r="W195" s="147"/>
      <c r="X195" s="145"/>
      <c r="Y195" s="38"/>
      <c r="Z195" s="166"/>
      <c r="AA195" s="50"/>
    </row>
    <row r="196" spans="1:27" s="30" customFormat="1" ht="15" hidden="1" customHeight="1" x14ac:dyDescent="0.25">
      <c r="A196" s="44" t="s">
        <v>226</v>
      </c>
      <c r="B196" s="44" t="s">
        <v>141</v>
      </c>
      <c r="C196" s="63" t="s">
        <v>426</v>
      </c>
      <c r="D196" s="44" t="s">
        <v>144</v>
      </c>
      <c r="E196" s="114" t="s">
        <v>427</v>
      </c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46">
        <f>U199</f>
        <v>0</v>
      </c>
      <c r="V196" s="146">
        <f t="shared" ref="V196:W196" si="76">V199</f>
        <v>0</v>
      </c>
      <c r="W196" s="146">
        <f t="shared" si="76"/>
        <v>0</v>
      </c>
      <c r="X196" s="145" t="e">
        <f t="shared" si="53"/>
        <v>#DIV/0!</v>
      </c>
      <c r="Y196" s="48">
        <f>Y197+Y199</f>
        <v>0</v>
      </c>
      <c r="Z196" s="166" t="e">
        <f t="shared" si="50"/>
        <v>#DIV/0!</v>
      </c>
      <c r="AA196" s="50"/>
    </row>
    <row r="197" spans="1:27" s="30" customFormat="1" ht="15" hidden="1" customHeight="1" x14ac:dyDescent="0.25">
      <c r="A197" s="44" t="s">
        <v>226</v>
      </c>
      <c r="B197" s="44" t="s">
        <v>141</v>
      </c>
      <c r="C197" s="63" t="s">
        <v>428</v>
      </c>
      <c r="D197" s="44" t="s">
        <v>144</v>
      </c>
      <c r="E197" s="114" t="s">
        <v>76</v>
      </c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47"/>
      <c r="V197" s="147"/>
      <c r="W197" s="147"/>
      <c r="X197" s="145" t="e">
        <f t="shared" si="53"/>
        <v>#DIV/0!</v>
      </c>
      <c r="Y197" s="48">
        <f>Y198</f>
        <v>0</v>
      </c>
      <c r="Z197" s="166" t="e">
        <f t="shared" si="50"/>
        <v>#DIV/0!</v>
      </c>
      <c r="AA197" s="50"/>
    </row>
    <row r="198" spans="1:27" s="30" customFormat="1" ht="15" hidden="1" customHeight="1" x14ac:dyDescent="0.25">
      <c r="A198" s="44" t="s">
        <v>226</v>
      </c>
      <c r="B198" s="44" t="s">
        <v>141</v>
      </c>
      <c r="C198" s="63" t="s">
        <v>428</v>
      </c>
      <c r="D198" s="44" t="s">
        <v>201</v>
      </c>
      <c r="E198" s="114" t="s">
        <v>46</v>
      </c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47"/>
      <c r="V198" s="147"/>
      <c r="W198" s="147"/>
      <c r="X198" s="145" t="e">
        <f t="shared" si="53"/>
        <v>#DIV/0!</v>
      </c>
      <c r="Y198" s="38"/>
      <c r="Z198" s="166" t="e">
        <f t="shared" si="50"/>
        <v>#DIV/0!</v>
      </c>
      <c r="AA198" s="50"/>
    </row>
    <row r="199" spans="1:27" s="30" customFormat="1" ht="15" hidden="1" customHeight="1" x14ac:dyDescent="0.25">
      <c r="A199" s="44" t="s">
        <v>226</v>
      </c>
      <c r="B199" s="44" t="s">
        <v>141</v>
      </c>
      <c r="C199" s="63" t="s">
        <v>484</v>
      </c>
      <c r="D199" s="44" t="s">
        <v>144</v>
      </c>
      <c r="E199" s="114" t="s">
        <v>45</v>
      </c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46">
        <f>U200</f>
        <v>0</v>
      </c>
      <c r="V199" s="146">
        <f t="shared" ref="V199:Y199" si="77">V200</f>
        <v>0</v>
      </c>
      <c r="W199" s="146">
        <f t="shared" si="77"/>
        <v>0</v>
      </c>
      <c r="X199" s="145" t="e">
        <f t="shared" si="53"/>
        <v>#DIV/0!</v>
      </c>
      <c r="Y199" s="48">
        <f t="shared" si="77"/>
        <v>0</v>
      </c>
      <c r="Z199" s="166" t="e">
        <f t="shared" si="50"/>
        <v>#DIV/0!</v>
      </c>
      <c r="AA199" s="50"/>
    </row>
    <row r="200" spans="1:27" s="30" customFormat="1" ht="27" hidden="1" customHeight="1" x14ac:dyDescent="0.25">
      <c r="A200" s="44" t="s">
        <v>226</v>
      </c>
      <c r="B200" s="44" t="s">
        <v>141</v>
      </c>
      <c r="C200" s="63" t="s">
        <v>484</v>
      </c>
      <c r="D200" s="44" t="s">
        <v>201</v>
      </c>
      <c r="E200" s="114" t="s">
        <v>46</v>
      </c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47"/>
      <c r="V200" s="147"/>
      <c r="W200" s="147"/>
      <c r="X200" s="145" t="e">
        <f t="shared" si="53"/>
        <v>#DIV/0!</v>
      </c>
      <c r="Y200" s="38"/>
      <c r="Z200" s="166" t="e">
        <f t="shared" si="50"/>
        <v>#DIV/0!</v>
      </c>
      <c r="AA200" s="50"/>
    </row>
    <row r="201" spans="1:27" s="30" customFormat="1" ht="17.25" customHeight="1" x14ac:dyDescent="0.25">
      <c r="A201" s="44" t="s">
        <v>226</v>
      </c>
      <c r="B201" s="44" t="s">
        <v>141</v>
      </c>
      <c r="C201" s="63" t="s">
        <v>230</v>
      </c>
      <c r="D201" s="44" t="s">
        <v>144</v>
      </c>
      <c r="E201" s="114" t="s">
        <v>19</v>
      </c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81">
        <f>U202</f>
        <v>967211</v>
      </c>
      <c r="V201" s="146">
        <f t="shared" ref="V201:Y202" si="78">V202</f>
        <v>434224</v>
      </c>
      <c r="W201" s="146">
        <f t="shared" si="78"/>
        <v>434223.5</v>
      </c>
      <c r="X201" s="145">
        <f t="shared" si="53"/>
        <v>99.999884852057917</v>
      </c>
      <c r="Y201" s="48">
        <f t="shared" si="78"/>
        <v>396516</v>
      </c>
      <c r="Z201" s="166">
        <f t="shared" si="50"/>
        <v>109.50970452642517</v>
      </c>
      <c r="AA201" s="50"/>
    </row>
    <row r="202" spans="1:27" s="30" customFormat="1" ht="17.25" customHeight="1" x14ac:dyDescent="0.25">
      <c r="A202" s="44" t="s">
        <v>226</v>
      </c>
      <c r="B202" s="44" t="s">
        <v>141</v>
      </c>
      <c r="C202" s="63" t="s">
        <v>231</v>
      </c>
      <c r="D202" s="44" t="s">
        <v>144</v>
      </c>
      <c r="E202" s="114" t="s">
        <v>20</v>
      </c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81">
        <f>U203</f>
        <v>967211</v>
      </c>
      <c r="V202" s="146">
        <f t="shared" si="78"/>
        <v>434224</v>
      </c>
      <c r="W202" s="146">
        <f t="shared" si="78"/>
        <v>434223.5</v>
      </c>
      <c r="X202" s="145">
        <f t="shared" si="53"/>
        <v>99.999884852057917</v>
      </c>
      <c r="Y202" s="48">
        <f t="shared" si="78"/>
        <v>396516</v>
      </c>
      <c r="Z202" s="166">
        <f t="shared" si="50"/>
        <v>109.50970452642517</v>
      </c>
      <c r="AA202" s="50"/>
    </row>
    <row r="203" spans="1:27" s="30" customFormat="1" ht="17.25" customHeight="1" x14ac:dyDescent="0.25">
      <c r="A203" s="44" t="s">
        <v>226</v>
      </c>
      <c r="B203" s="44" t="s">
        <v>141</v>
      </c>
      <c r="C203" s="63" t="s">
        <v>231</v>
      </c>
      <c r="D203" s="44" t="s">
        <v>159</v>
      </c>
      <c r="E203" s="114" t="s">
        <v>681</v>
      </c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78">
        <v>967211</v>
      </c>
      <c r="V203" s="147">
        <v>434224</v>
      </c>
      <c r="W203" s="147">
        <v>434223.5</v>
      </c>
      <c r="X203" s="145">
        <f t="shared" si="53"/>
        <v>99.999884852057917</v>
      </c>
      <c r="Y203" s="38">
        <v>396516</v>
      </c>
      <c r="Z203" s="166">
        <f t="shared" si="50"/>
        <v>109.50970452642517</v>
      </c>
      <c r="AA203" s="50"/>
    </row>
    <row r="204" spans="1:27" s="30" customFormat="1" ht="41.25" customHeight="1" x14ac:dyDescent="0.25">
      <c r="A204" s="44" t="s">
        <v>226</v>
      </c>
      <c r="B204" s="44" t="s">
        <v>141</v>
      </c>
      <c r="C204" s="63" t="s">
        <v>232</v>
      </c>
      <c r="D204" s="44" t="s">
        <v>144</v>
      </c>
      <c r="E204" s="125" t="s">
        <v>692</v>
      </c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80">
        <f>U205</f>
        <v>214250</v>
      </c>
      <c r="V204" s="148">
        <f t="shared" ref="V204:Y206" si="79">V205</f>
        <v>55200</v>
      </c>
      <c r="W204" s="148">
        <f t="shared" si="79"/>
        <v>55200</v>
      </c>
      <c r="X204" s="145">
        <f t="shared" si="53"/>
        <v>100</v>
      </c>
      <c r="Y204" s="46">
        <f t="shared" si="79"/>
        <v>60850</v>
      </c>
      <c r="Z204" s="166">
        <f t="shared" ref="Z204:Z267" si="80">W204/Y204*100</f>
        <v>90.714872637633519</v>
      </c>
      <c r="AA204" s="50"/>
    </row>
    <row r="205" spans="1:27" s="30" customFormat="1" ht="16.5" customHeight="1" x14ac:dyDescent="0.25">
      <c r="A205" s="44" t="s">
        <v>226</v>
      </c>
      <c r="B205" s="44" t="s">
        <v>141</v>
      </c>
      <c r="C205" s="63" t="s">
        <v>233</v>
      </c>
      <c r="D205" s="44" t="s">
        <v>144</v>
      </c>
      <c r="E205" s="114" t="s">
        <v>67</v>
      </c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81">
        <f>U206</f>
        <v>214250</v>
      </c>
      <c r="V205" s="146">
        <f t="shared" si="79"/>
        <v>55200</v>
      </c>
      <c r="W205" s="146">
        <f>W206</f>
        <v>55200</v>
      </c>
      <c r="X205" s="145">
        <f t="shared" si="53"/>
        <v>100</v>
      </c>
      <c r="Y205" s="48">
        <f t="shared" si="79"/>
        <v>60850</v>
      </c>
      <c r="Z205" s="166">
        <f t="shared" si="80"/>
        <v>90.714872637633519</v>
      </c>
      <c r="AA205" s="50"/>
    </row>
    <row r="206" spans="1:27" s="30" customFormat="1" ht="16.5" customHeight="1" x14ac:dyDescent="0.25">
      <c r="A206" s="44" t="s">
        <v>226</v>
      </c>
      <c r="B206" s="44" t="s">
        <v>141</v>
      </c>
      <c r="C206" s="63" t="s">
        <v>234</v>
      </c>
      <c r="D206" s="44" t="s">
        <v>144</v>
      </c>
      <c r="E206" s="114" t="s">
        <v>68</v>
      </c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81">
        <f>U207</f>
        <v>214250</v>
      </c>
      <c r="V206" s="146">
        <f t="shared" si="79"/>
        <v>55200</v>
      </c>
      <c r="W206" s="146">
        <f>W207</f>
        <v>55200</v>
      </c>
      <c r="X206" s="145">
        <f t="shared" si="53"/>
        <v>100</v>
      </c>
      <c r="Y206" s="48">
        <f t="shared" si="79"/>
        <v>60850</v>
      </c>
      <c r="Z206" s="166">
        <f t="shared" si="80"/>
        <v>90.714872637633519</v>
      </c>
      <c r="AA206" s="50"/>
    </row>
    <row r="207" spans="1:27" s="30" customFormat="1" ht="16.5" customHeight="1" x14ac:dyDescent="0.25">
      <c r="A207" s="44" t="s">
        <v>226</v>
      </c>
      <c r="B207" s="44" t="s">
        <v>141</v>
      </c>
      <c r="C207" s="63" t="s">
        <v>234</v>
      </c>
      <c r="D207" s="44" t="s">
        <v>159</v>
      </c>
      <c r="E207" s="114" t="s">
        <v>681</v>
      </c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78">
        <v>214250</v>
      </c>
      <c r="V207" s="147">
        <v>55200</v>
      </c>
      <c r="W207" s="147">
        <v>55200</v>
      </c>
      <c r="X207" s="145">
        <f t="shared" si="53"/>
        <v>100</v>
      </c>
      <c r="Y207" s="38">
        <v>60850</v>
      </c>
      <c r="Z207" s="166">
        <f t="shared" si="80"/>
        <v>90.714872637633519</v>
      </c>
      <c r="AA207" s="50"/>
    </row>
    <row r="208" spans="1:27" s="30" customFormat="1" ht="25.5" customHeight="1" x14ac:dyDescent="0.25">
      <c r="A208" s="44" t="s">
        <v>226</v>
      </c>
      <c r="B208" s="44" t="s">
        <v>141</v>
      </c>
      <c r="C208" s="63" t="s">
        <v>235</v>
      </c>
      <c r="D208" s="44" t="s">
        <v>144</v>
      </c>
      <c r="E208" s="104" t="s">
        <v>693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81">
        <f>U209</f>
        <v>100541637.29999998</v>
      </c>
      <c r="V208" s="146">
        <f>V209</f>
        <v>39764702.300000004</v>
      </c>
      <c r="W208" s="146">
        <f t="shared" ref="W208" si="81">W209</f>
        <v>39764700</v>
      </c>
      <c r="X208" s="145">
        <f t="shared" si="53"/>
        <v>99.999994215975789</v>
      </c>
      <c r="Y208" s="48">
        <f>Y213</f>
        <v>0</v>
      </c>
      <c r="Z208" s="166"/>
      <c r="AA208" s="50"/>
    </row>
    <row r="209" spans="1:27" s="30" customFormat="1" ht="26.25" customHeight="1" x14ac:dyDescent="0.25">
      <c r="A209" s="44" t="s">
        <v>226</v>
      </c>
      <c r="B209" s="44" t="s">
        <v>141</v>
      </c>
      <c r="C209" s="63" t="s">
        <v>236</v>
      </c>
      <c r="D209" s="44" t="s">
        <v>144</v>
      </c>
      <c r="E209" s="125" t="s">
        <v>69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80">
        <f>U228</f>
        <v>100541637.29999998</v>
      </c>
      <c r="V209" s="80">
        <f t="shared" ref="V209:W209" si="82">V228</f>
        <v>39764702.300000004</v>
      </c>
      <c r="W209" s="80">
        <f t="shared" si="82"/>
        <v>39764700</v>
      </c>
      <c r="X209" s="145">
        <f t="shared" ref="X209:X261" si="83">W209/V209*100</f>
        <v>99.999994215975789</v>
      </c>
      <c r="Y209" s="46">
        <f>Y228</f>
        <v>0</v>
      </c>
      <c r="Z209" s="166"/>
      <c r="AA209" s="50"/>
    </row>
    <row r="210" spans="1:27" s="30" customFormat="1" ht="39" hidden="1" customHeight="1" x14ac:dyDescent="0.25">
      <c r="A210" s="44" t="s">
        <v>226</v>
      </c>
      <c r="B210" s="44" t="s">
        <v>141</v>
      </c>
      <c r="C210" s="63" t="s">
        <v>395</v>
      </c>
      <c r="D210" s="44" t="s">
        <v>239</v>
      </c>
      <c r="E210" s="114" t="s">
        <v>396</v>
      </c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80"/>
      <c r="V210" s="148"/>
      <c r="W210" s="148"/>
      <c r="X210" s="145" t="e">
        <f t="shared" si="83"/>
        <v>#DIV/0!</v>
      </c>
      <c r="Y210" s="52"/>
      <c r="Z210" s="166"/>
      <c r="AA210" s="50"/>
    </row>
    <row r="211" spans="1:27" s="30" customFormat="1" ht="36" hidden="1" customHeight="1" x14ac:dyDescent="0.25">
      <c r="A211" s="44" t="s">
        <v>226</v>
      </c>
      <c r="B211" s="44" t="s">
        <v>141</v>
      </c>
      <c r="C211" s="63" t="s">
        <v>398</v>
      </c>
      <c r="D211" s="44" t="s">
        <v>239</v>
      </c>
      <c r="E211" s="114" t="s">
        <v>397</v>
      </c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80"/>
      <c r="V211" s="148"/>
      <c r="W211" s="148"/>
      <c r="X211" s="145" t="e">
        <f t="shared" si="83"/>
        <v>#DIV/0!</v>
      </c>
      <c r="Y211" s="52"/>
      <c r="Z211" s="166"/>
      <c r="AA211" s="50"/>
    </row>
    <row r="212" spans="1:27" s="30" customFormat="1" ht="36" hidden="1" customHeight="1" x14ac:dyDescent="0.25">
      <c r="A212" s="44" t="s">
        <v>226</v>
      </c>
      <c r="B212" s="44" t="s">
        <v>141</v>
      </c>
      <c r="C212" s="63" t="s">
        <v>400</v>
      </c>
      <c r="D212" s="44" t="s">
        <v>239</v>
      </c>
      <c r="E212" s="114" t="s">
        <v>399</v>
      </c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80"/>
      <c r="V212" s="148"/>
      <c r="W212" s="148"/>
      <c r="X212" s="145" t="e">
        <f t="shared" si="83"/>
        <v>#DIV/0!</v>
      </c>
      <c r="Y212" s="52"/>
      <c r="Z212" s="166"/>
      <c r="AA212" s="50"/>
    </row>
    <row r="213" spans="1:27" s="30" customFormat="1" ht="27" hidden="1" customHeight="1" x14ac:dyDescent="0.25">
      <c r="A213" s="44" t="s">
        <v>226</v>
      </c>
      <c r="B213" s="44" t="s">
        <v>141</v>
      </c>
      <c r="C213" s="63" t="s">
        <v>237</v>
      </c>
      <c r="D213" s="44" t="s">
        <v>144</v>
      </c>
      <c r="E213" s="114" t="s">
        <v>70</v>
      </c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81">
        <f>U214+U218+U223</f>
        <v>0</v>
      </c>
      <c r="V213" s="146">
        <f>V214+V218+V223</f>
        <v>0</v>
      </c>
      <c r="W213" s="146">
        <f>W214+W218+W223</f>
        <v>0</v>
      </c>
      <c r="X213" s="145" t="e">
        <f t="shared" si="83"/>
        <v>#DIV/0!</v>
      </c>
      <c r="Y213" s="48">
        <f>Y214+Y218+Y223</f>
        <v>0</v>
      </c>
      <c r="Z213" s="166"/>
      <c r="AA213" s="50"/>
    </row>
    <row r="214" spans="1:27" s="30" customFormat="1" ht="51.75" hidden="1" customHeight="1" x14ac:dyDescent="0.25">
      <c r="A214" s="44" t="s">
        <v>226</v>
      </c>
      <c r="B214" s="44" t="s">
        <v>141</v>
      </c>
      <c r="C214" s="63" t="s">
        <v>415</v>
      </c>
      <c r="D214" s="44" t="s">
        <v>144</v>
      </c>
      <c r="E214" s="114" t="s">
        <v>416</v>
      </c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46">
        <f>U215+U216+U217</f>
        <v>0</v>
      </c>
      <c r="V214" s="146">
        <f t="shared" ref="V214:W214" si="84">V215+V216+V217</f>
        <v>0</v>
      </c>
      <c r="W214" s="146">
        <f t="shared" si="84"/>
        <v>0</v>
      </c>
      <c r="X214" s="145" t="e">
        <f t="shared" si="83"/>
        <v>#DIV/0!</v>
      </c>
      <c r="Y214" s="48">
        <f>Y215+Y216+Y217</f>
        <v>0</v>
      </c>
      <c r="Z214" s="166"/>
      <c r="AA214" s="50"/>
    </row>
    <row r="215" spans="1:27" s="30" customFormat="1" ht="26.25" hidden="1" customHeight="1" x14ac:dyDescent="0.25">
      <c r="A215" s="44" t="s">
        <v>226</v>
      </c>
      <c r="B215" s="44" t="s">
        <v>141</v>
      </c>
      <c r="C215" s="63" t="s">
        <v>415</v>
      </c>
      <c r="D215" s="44" t="s">
        <v>306</v>
      </c>
      <c r="E215" s="114" t="s">
        <v>127</v>
      </c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47"/>
      <c r="V215" s="147"/>
      <c r="W215" s="147"/>
      <c r="X215" s="145" t="e">
        <f t="shared" si="83"/>
        <v>#DIV/0!</v>
      </c>
      <c r="Y215" s="38"/>
      <c r="Z215" s="166"/>
      <c r="AA215" s="50"/>
    </row>
    <row r="216" spans="1:27" s="30" customFormat="1" ht="26.25" hidden="1" customHeight="1" x14ac:dyDescent="0.25">
      <c r="A216" s="44" t="s">
        <v>226</v>
      </c>
      <c r="B216" s="44" t="s">
        <v>141</v>
      </c>
      <c r="C216" s="63" t="s">
        <v>415</v>
      </c>
      <c r="D216" s="44" t="s">
        <v>480</v>
      </c>
      <c r="E216" s="114" t="s">
        <v>481</v>
      </c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47"/>
      <c r="V216" s="147"/>
      <c r="W216" s="147"/>
      <c r="X216" s="145" t="e">
        <f t="shared" si="83"/>
        <v>#DIV/0!</v>
      </c>
      <c r="Y216" s="38"/>
      <c r="Z216" s="166"/>
      <c r="AA216" s="50"/>
    </row>
    <row r="217" spans="1:27" s="30" customFormat="1" ht="26.25" hidden="1" customHeight="1" x14ac:dyDescent="0.25">
      <c r="A217" s="44" t="s">
        <v>226</v>
      </c>
      <c r="B217" s="44" t="s">
        <v>141</v>
      </c>
      <c r="C217" s="63" t="s">
        <v>415</v>
      </c>
      <c r="D217" s="44" t="s">
        <v>178</v>
      </c>
      <c r="E217" s="114" t="s">
        <v>546</v>
      </c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47"/>
      <c r="V217" s="147"/>
      <c r="W217" s="147"/>
      <c r="X217" s="145" t="e">
        <f t="shared" si="83"/>
        <v>#DIV/0!</v>
      </c>
      <c r="Y217" s="38"/>
      <c r="Z217" s="166"/>
      <c r="AA217" s="50"/>
    </row>
    <row r="218" spans="1:27" s="30" customFormat="1" ht="39" hidden="1" customHeight="1" x14ac:dyDescent="0.25">
      <c r="A218" s="44" t="s">
        <v>226</v>
      </c>
      <c r="B218" s="44" t="s">
        <v>141</v>
      </c>
      <c r="C218" s="63" t="s">
        <v>418</v>
      </c>
      <c r="D218" s="44" t="s">
        <v>144</v>
      </c>
      <c r="E218" s="114" t="s">
        <v>417</v>
      </c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46">
        <f>U219+U220+U222+U221</f>
        <v>0</v>
      </c>
      <c r="V218" s="146">
        <f t="shared" ref="V218:W218" si="85">V219+V220+V222+V221</f>
        <v>0</v>
      </c>
      <c r="W218" s="146">
        <f t="shared" si="85"/>
        <v>0</v>
      </c>
      <c r="X218" s="145" t="e">
        <f t="shared" si="83"/>
        <v>#DIV/0!</v>
      </c>
      <c r="Y218" s="48">
        <f>Y219+Y220+Y222+Y221</f>
        <v>0</v>
      </c>
      <c r="Z218" s="166"/>
      <c r="AA218" s="50"/>
    </row>
    <row r="219" spans="1:27" s="30" customFormat="1" ht="21" hidden="1" customHeight="1" x14ac:dyDescent="0.25">
      <c r="A219" s="44" t="s">
        <v>226</v>
      </c>
      <c r="B219" s="44" t="s">
        <v>141</v>
      </c>
      <c r="C219" s="63" t="s">
        <v>418</v>
      </c>
      <c r="D219" s="44" t="s">
        <v>306</v>
      </c>
      <c r="E219" s="114" t="s">
        <v>127</v>
      </c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47"/>
      <c r="V219" s="147"/>
      <c r="W219" s="147"/>
      <c r="X219" s="145" t="e">
        <f t="shared" si="83"/>
        <v>#DIV/0!</v>
      </c>
      <c r="Y219" s="38"/>
      <c r="Z219" s="166"/>
      <c r="AA219" s="50"/>
    </row>
    <row r="220" spans="1:27" s="30" customFormat="1" ht="27" hidden="1" customHeight="1" x14ac:dyDescent="0.25">
      <c r="A220" s="44" t="s">
        <v>226</v>
      </c>
      <c r="B220" s="44" t="s">
        <v>141</v>
      </c>
      <c r="C220" s="63" t="s">
        <v>418</v>
      </c>
      <c r="D220" s="44" t="s">
        <v>480</v>
      </c>
      <c r="E220" s="114" t="s">
        <v>481</v>
      </c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47"/>
      <c r="V220" s="147"/>
      <c r="W220" s="147"/>
      <c r="X220" s="145" t="e">
        <f t="shared" si="83"/>
        <v>#DIV/0!</v>
      </c>
      <c r="Y220" s="38"/>
      <c r="Z220" s="166"/>
      <c r="AA220" s="50"/>
    </row>
    <row r="221" spans="1:27" s="30" customFormat="1" ht="27" hidden="1" customHeight="1" x14ac:dyDescent="0.25">
      <c r="A221" s="73" t="s">
        <v>226</v>
      </c>
      <c r="B221" s="73" t="s">
        <v>141</v>
      </c>
      <c r="C221" s="63" t="s">
        <v>418</v>
      </c>
      <c r="D221" s="73" t="s">
        <v>239</v>
      </c>
      <c r="E221" s="105" t="s">
        <v>72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7"/>
      <c r="U221" s="147"/>
      <c r="V221" s="147"/>
      <c r="W221" s="147"/>
      <c r="X221" s="145" t="e">
        <f t="shared" si="83"/>
        <v>#DIV/0!</v>
      </c>
      <c r="Y221" s="38"/>
      <c r="Z221" s="166"/>
      <c r="AA221" s="50"/>
    </row>
    <row r="222" spans="1:27" s="30" customFormat="1" ht="27" hidden="1" customHeight="1" x14ac:dyDescent="0.25">
      <c r="A222" s="44" t="s">
        <v>226</v>
      </c>
      <c r="B222" s="44" t="s">
        <v>141</v>
      </c>
      <c r="C222" s="63" t="s">
        <v>418</v>
      </c>
      <c r="D222" s="44" t="s">
        <v>178</v>
      </c>
      <c r="E222" s="114" t="s">
        <v>546</v>
      </c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47"/>
      <c r="V222" s="147"/>
      <c r="W222" s="147"/>
      <c r="X222" s="145" t="e">
        <f t="shared" si="83"/>
        <v>#DIV/0!</v>
      </c>
      <c r="Y222" s="38"/>
      <c r="Z222" s="166"/>
      <c r="AA222" s="50"/>
    </row>
    <row r="223" spans="1:27" s="30" customFormat="1" ht="39" hidden="1" customHeight="1" x14ac:dyDescent="0.25">
      <c r="A223" s="44" t="s">
        <v>226</v>
      </c>
      <c r="B223" s="44" t="s">
        <v>141</v>
      </c>
      <c r="C223" s="63" t="s">
        <v>238</v>
      </c>
      <c r="D223" s="44" t="s">
        <v>144</v>
      </c>
      <c r="E223" s="114" t="s">
        <v>71</v>
      </c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46">
        <f>U224+U225+U226+U227</f>
        <v>0</v>
      </c>
      <c r="V223" s="146">
        <f t="shared" ref="V223:W223" si="86">V224+V225+V226+V227</f>
        <v>0</v>
      </c>
      <c r="W223" s="146">
        <f t="shared" si="86"/>
        <v>0</v>
      </c>
      <c r="X223" s="145" t="e">
        <f t="shared" si="83"/>
        <v>#DIV/0!</v>
      </c>
      <c r="Y223" s="48">
        <f>Y224+Y225+Y226+Y227</f>
        <v>0</v>
      </c>
      <c r="Z223" s="166"/>
      <c r="AA223" s="50"/>
    </row>
    <row r="224" spans="1:27" s="30" customFormat="1" ht="24" hidden="1" customHeight="1" x14ac:dyDescent="0.25">
      <c r="A224" s="44" t="s">
        <v>226</v>
      </c>
      <c r="B224" s="44" t="s">
        <v>141</v>
      </c>
      <c r="C224" s="63" t="s">
        <v>238</v>
      </c>
      <c r="D224" s="44" t="s">
        <v>306</v>
      </c>
      <c r="E224" s="114" t="s">
        <v>127</v>
      </c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78"/>
      <c r="V224" s="78"/>
      <c r="W224" s="78"/>
      <c r="X224" s="145" t="e">
        <f t="shared" si="83"/>
        <v>#DIV/0!</v>
      </c>
      <c r="Y224" s="38"/>
      <c r="Z224" s="166"/>
      <c r="AA224" s="50"/>
    </row>
    <row r="225" spans="1:27" s="30" customFormat="1" ht="27" hidden="1" customHeight="1" x14ac:dyDescent="0.25">
      <c r="A225" s="44" t="s">
        <v>226</v>
      </c>
      <c r="B225" s="44" t="s">
        <v>141</v>
      </c>
      <c r="C225" s="63" t="s">
        <v>238</v>
      </c>
      <c r="D225" s="44" t="s">
        <v>480</v>
      </c>
      <c r="E225" s="114" t="s">
        <v>481</v>
      </c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78"/>
      <c r="V225" s="78"/>
      <c r="W225" s="78"/>
      <c r="X225" s="145" t="e">
        <f t="shared" si="83"/>
        <v>#DIV/0!</v>
      </c>
      <c r="Y225" s="38"/>
      <c r="Z225" s="166"/>
      <c r="AA225" s="50"/>
    </row>
    <row r="226" spans="1:27" s="30" customFormat="1" ht="27" hidden="1" customHeight="1" x14ac:dyDescent="0.25">
      <c r="A226" s="44" t="s">
        <v>226</v>
      </c>
      <c r="B226" s="44" t="s">
        <v>141</v>
      </c>
      <c r="C226" s="63" t="s">
        <v>238</v>
      </c>
      <c r="D226" s="44" t="s">
        <v>239</v>
      </c>
      <c r="E226" s="114" t="s">
        <v>72</v>
      </c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78"/>
      <c r="V226" s="78"/>
      <c r="W226" s="78"/>
      <c r="X226" s="145" t="e">
        <f t="shared" si="83"/>
        <v>#DIV/0!</v>
      </c>
      <c r="Y226" s="38"/>
      <c r="Z226" s="166"/>
      <c r="AA226" s="50"/>
    </row>
    <row r="227" spans="1:27" s="30" customFormat="1" ht="27" hidden="1" customHeight="1" x14ac:dyDescent="0.25">
      <c r="A227" s="44" t="s">
        <v>226</v>
      </c>
      <c r="B227" s="44" t="s">
        <v>141</v>
      </c>
      <c r="C227" s="63" t="s">
        <v>238</v>
      </c>
      <c r="D227" s="44" t="s">
        <v>178</v>
      </c>
      <c r="E227" s="114" t="s">
        <v>546</v>
      </c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78"/>
      <c r="V227" s="78"/>
      <c r="W227" s="78"/>
      <c r="X227" s="145" t="e">
        <f t="shared" si="83"/>
        <v>#DIV/0!</v>
      </c>
      <c r="Y227" s="38"/>
      <c r="Z227" s="166"/>
      <c r="AA227" s="50"/>
    </row>
    <row r="228" spans="1:27" s="30" customFormat="1" ht="27" customHeight="1" x14ac:dyDescent="0.25">
      <c r="A228" s="73" t="s">
        <v>226</v>
      </c>
      <c r="B228" s="73" t="s">
        <v>141</v>
      </c>
      <c r="C228" s="63" t="s">
        <v>671</v>
      </c>
      <c r="D228" s="73" t="s">
        <v>144</v>
      </c>
      <c r="E228" s="142" t="s">
        <v>676</v>
      </c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4"/>
      <c r="U228" s="81">
        <f>U229+U232+U235</f>
        <v>100541637.29999998</v>
      </c>
      <c r="V228" s="81">
        <f t="shared" ref="V228:W228" si="87">V229+V232+V235</f>
        <v>39764702.300000004</v>
      </c>
      <c r="W228" s="81">
        <f t="shared" si="87"/>
        <v>39764700</v>
      </c>
      <c r="X228" s="145">
        <f t="shared" si="83"/>
        <v>99.999994215975789</v>
      </c>
      <c r="Y228" s="81">
        <f>Y229+Y232+Y235</f>
        <v>0</v>
      </c>
      <c r="Z228" s="166"/>
      <c r="AA228" s="50"/>
    </row>
    <row r="229" spans="1:27" s="30" customFormat="1" ht="27" customHeight="1" x14ac:dyDescent="0.25">
      <c r="A229" s="73" t="s">
        <v>226</v>
      </c>
      <c r="B229" s="73" t="s">
        <v>141</v>
      </c>
      <c r="C229" s="63" t="s">
        <v>672</v>
      </c>
      <c r="D229" s="73" t="s">
        <v>144</v>
      </c>
      <c r="E229" s="142" t="s">
        <v>677</v>
      </c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4"/>
      <c r="U229" s="81">
        <f>U230+U231</f>
        <v>89209972.819999993</v>
      </c>
      <c r="V229" s="81">
        <f t="shared" ref="V229:Y229" si="88">V230+V231</f>
        <v>32745528.82</v>
      </c>
      <c r="W229" s="81">
        <f t="shared" si="88"/>
        <v>32745527.920000002</v>
      </c>
      <c r="X229" s="145">
        <f t="shared" si="83"/>
        <v>99.999997251533173</v>
      </c>
      <c r="Y229" s="81">
        <f t="shared" si="88"/>
        <v>0</v>
      </c>
      <c r="Z229" s="166"/>
      <c r="AA229" s="50"/>
    </row>
    <row r="230" spans="1:27" s="30" customFormat="1" ht="27" customHeight="1" x14ac:dyDescent="0.25">
      <c r="A230" s="73" t="s">
        <v>226</v>
      </c>
      <c r="B230" s="73" t="s">
        <v>141</v>
      </c>
      <c r="C230" s="63" t="s">
        <v>672</v>
      </c>
      <c r="D230" s="73" t="s">
        <v>239</v>
      </c>
      <c r="E230" s="105" t="s">
        <v>675</v>
      </c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7"/>
      <c r="U230" s="78">
        <v>44847048.219999999</v>
      </c>
      <c r="V230" s="78">
        <v>0.22</v>
      </c>
      <c r="W230" s="78"/>
      <c r="X230" s="145"/>
      <c r="Y230" s="78"/>
      <c r="Z230" s="166"/>
      <c r="AA230" s="50"/>
    </row>
    <row r="231" spans="1:27" s="30" customFormat="1" ht="21.75" customHeight="1" x14ac:dyDescent="0.25">
      <c r="A231" s="73" t="s">
        <v>226</v>
      </c>
      <c r="B231" s="73" t="s">
        <v>141</v>
      </c>
      <c r="C231" s="63" t="s">
        <v>672</v>
      </c>
      <c r="D231" s="73" t="s">
        <v>153</v>
      </c>
      <c r="E231" s="105" t="s">
        <v>9</v>
      </c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7"/>
      <c r="U231" s="78">
        <v>44362924.600000001</v>
      </c>
      <c r="V231" s="78">
        <v>32745528.600000001</v>
      </c>
      <c r="W231" s="78">
        <v>32745527.920000002</v>
      </c>
      <c r="X231" s="145">
        <f t="shared" si="83"/>
        <v>99.999997923380604</v>
      </c>
      <c r="Y231" s="78"/>
      <c r="Z231" s="166"/>
      <c r="AA231" s="50"/>
    </row>
    <row r="232" spans="1:27" s="30" customFormat="1" ht="42" customHeight="1" x14ac:dyDescent="0.25">
      <c r="A232" s="73" t="s">
        <v>226</v>
      </c>
      <c r="B232" s="73" t="s">
        <v>141</v>
      </c>
      <c r="C232" s="63" t="s">
        <v>673</v>
      </c>
      <c r="D232" s="73" t="s">
        <v>144</v>
      </c>
      <c r="E232" s="105" t="s">
        <v>678</v>
      </c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7"/>
      <c r="U232" s="81">
        <f>U233+U234</f>
        <v>5665832.2399999993</v>
      </c>
      <c r="V232" s="81">
        <f t="shared" ref="V232:Y232" si="89">V233+V234</f>
        <v>3609598.24</v>
      </c>
      <c r="W232" s="81">
        <f t="shared" si="89"/>
        <v>3609597.46</v>
      </c>
      <c r="X232" s="145">
        <f t="shared" si="83"/>
        <v>99.999978390946907</v>
      </c>
      <c r="Y232" s="81">
        <f t="shared" si="89"/>
        <v>0</v>
      </c>
      <c r="Z232" s="166"/>
      <c r="AA232" s="50"/>
    </row>
    <row r="233" spans="1:27" s="30" customFormat="1" ht="27" customHeight="1" x14ac:dyDescent="0.25">
      <c r="A233" s="73" t="s">
        <v>226</v>
      </c>
      <c r="B233" s="73" t="s">
        <v>141</v>
      </c>
      <c r="C233" s="63" t="s">
        <v>673</v>
      </c>
      <c r="D233" s="73" t="s">
        <v>239</v>
      </c>
      <c r="E233" s="105" t="s">
        <v>675</v>
      </c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7"/>
      <c r="U233" s="78">
        <v>775628.6</v>
      </c>
      <c r="V233" s="78">
        <v>0.6</v>
      </c>
      <c r="W233" s="78"/>
      <c r="X233" s="145"/>
      <c r="Y233" s="78"/>
      <c r="Z233" s="166"/>
      <c r="AA233" s="50"/>
    </row>
    <row r="234" spans="1:27" s="30" customFormat="1" ht="24" customHeight="1" x14ac:dyDescent="0.25">
      <c r="A234" s="73" t="s">
        <v>226</v>
      </c>
      <c r="B234" s="73" t="s">
        <v>141</v>
      </c>
      <c r="C234" s="63" t="s">
        <v>673</v>
      </c>
      <c r="D234" s="73" t="s">
        <v>153</v>
      </c>
      <c r="E234" s="105" t="s">
        <v>9</v>
      </c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7"/>
      <c r="U234" s="78">
        <v>4890203.6399999997</v>
      </c>
      <c r="V234" s="78">
        <v>3609597.64</v>
      </c>
      <c r="W234" s="78">
        <v>3609597.46</v>
      </c>
      <c r="X234" s="145">
        <f t="shared" si="83"/>
        <v>99.999995013294608</v>
      </c>
      <c r="Y234" s="78"/>
      <c r="Z234" s="166"/>
      <c r="AA234" s="50"/>
    </row>
    <row r="235" spans="1:27" s="30" customFormat="1" ht="27" customHeight="1" x14ac:dyDescent="0.25">
      <c r="A235" s="73" t="s">
        <v>226</v>
      </c>
      <c r="B235" s="73" t="s">
        <v>141</v>
      </c>
      <c r="C235" s="63" t="s">
        <v>674</v>
      </c>
      <c r="D235" s="73" t="s">
        <v>144</v>
      </c>
      <c r="E235" s="105" t="s">
        <v>679</v>
      </c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7"/>
      <c r="U235" s="81">
        <f>U236+U237</f>
        <v>5665832.2400000002</v>
      </c>
      <c r="V235" s="81">
        <f t="shared" ref="V235:Y235" si="90">V236+V237</f>
        <v>3409575.2399999998</v>
      </c>
      <c r="W235" s="81">
        <f t="shared" si="90"/>
        <v>3409574.62</v>
      </c>
      <c r="X235" s="145">
        <f t="shared" si="83"/>
        <v>99.999981815916755</v>
      </c>
      <c r="Y235" s="81">
        <f t="shared" si="90"/>
        <v>0</v>
      </c>
      <c r="Z235" s="166"/>
      <c r="AA235" s="50"/>
    </row>
    <row r="236" spans="1:27" s="30" customFormat="1" ht="27" customHeight="1" x14ac:dyDescent="0.25">
      <c r="A236" s="73" t="s">
        <v>226</v>
      </c>
      <c r="B236" s="73" t="s">
        <v>141</v>
      </c>
      <c r="C236" s="63" t="s">
        <v>674</v>
      </c>
      <c r="D236" s="73" t="s">
        <v>239</v>
      </c>
      <c r="E236" s="105" t="s">
        <v>675</v>
      </c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7"/>
      <c r="U236" s="78">
        <v>1046615.19</v>
      </c>
      <c r="V236" s="78">
        <v>0.19</v>
      </c>
      <c r="W236" s="78"/>
      <c r="X236" s="145"/>
      <c r="Y236" s="78"/>
      <c r="Z236" s="166"/>
      <c r="AA236" s="50"/>
    </row>
    <row r="237" spans="1:27" s="30" customFormat="1" ht="27" customHeight="1" x14ac:dyDescent="0.25">
      <c r="A237" s="73" t="s">
        <v>226</v>
      </c>
      <c r="B237" s="73" t="s">
        <v>141</v>
      </c>
      <c r="C237" s="63" t="s">
        <v>674</v>
      </c>
      <c r="D237" s="73" t="s">
        <v>153</v>
      </c>
      <c r="E237" s="105" t="s">
        <v>9</v>
      </c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7"/>
      <c r="U237" s="78">
        <v>4619217.05</v>
      </c>
      <c r="V237" s="78">
        <v>3409575.05</v>
      </c>
      <c r="W237" s="78">
        <v>3409574.62</v>
      </c>
      <c r="X237" s="145">
        <f t="shared" si="83"/>
        <v>99.999987388457697</v>
      </c>
      <c r="Y237" s="78"/>
      <c r="Z237" s="166"/>
      <c r="AA237" s="50"/>
    </row>
    <row r="238" spans="1:27" s="30" customFormat="1" ht="27" customHeight="1" x14ac:dyDescent="0.25">
      <c r="A238" s="44" t="s">
        <v>226</v>
      </c>
      <c r="B238" s="44" t="s">
        <v>141</v>
      </c>
      <c r="C238" s="63" t="s">
        <v>240</v>
      </c>
      <c r="D238" s="44" t="s">
        <v>144</v>
      </c>
      <c r="E238" s="104" t="s">
        <v>620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81">
        <f>U239</f>
        <v>3610215</v>
      </c>
      <c r="V238" s="146">
        <f t="shared" ref="V238:Y241" si="91">V239</f>
        <v>3610215</v>
      </c>
      <c r="W238" s="146">
        <f>W239</f>
        <v>3610215</v>
      </c>
      <c r="X238" s="145">
        <f t="shared" si="83"/>
        <v>100</v>
      </c>
      <c r="Y238" s="48">
        <f t="shared" si="91"/>
        <v>0</v>
      </c>
      <c r="Z238" s="166"/>
      <c r="AA238" s="53"/>
    </row>
    <row r="239" spans="1:27" s="30" customFormat="1" ht="26.25" customHeight="1" x14ac:dyDescent="0.25">
      <c r="A239" s="44" t="s">
        <v>226</v>
      </c>
      <c r="B239" s="44" t="s">
        <v>141</v>
      </c>
      <c r="C239" s="63" t="s">
        <v>241</v>
      </c>
      <c r="D239" s="44" t="s">
        <v>144</v>
      </c>
      <c r="E239" s="125" t="s">
        <v>73</v>
      </c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80">
        <f>U240</f>
        <v>3610215</v>
      </c>
      <c r="V239" s="148">
        <f t="shared" si="91"/>
        <v>3610215</v>
      </c>
      <c r="W239" s="148">
        <f t="shared" si="91"/>
        <v>3610215</v>
      </c>
      <c r="X239" s="145">
        <f t="shared" si="83"/>
        <v>100</v>
      </c>
      <c r="Y239" s="46">
        <f t="shared" si="91"/>
        <v>0</v>
      </c>
      <c r="Z239" s="166"/>
      <c r="AA239" s="50"/>
    </row>
    <row r="240" spans="1:27" s="30" customFormat="1" ht="15" customHeight="1" x14ac:dyDescent="0.25">
      <c r="A240" s="44" t="s">
        <v>226</v>
      </c>
      <c r="B240" s="44" t="s">
        <v>141</v>
      </c>
      <c r="C240" s="63" t="s">
        <v>242</v>
      </c>
      <c r="D240" s="44" t="s">
        <v>144</v>
      </c>
      <c r="E240" s="114" t="s">
        <v>74</v>
      </c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81">
        <f>U241</f>
        <v>3610215</v>
      </c>
      <c r="V240" s="146">
        <f t="shared" si="91"/>
        <v>3610215</v>
      </c>
      <c r="W240" s="146">
        <f t="shared" si="91"/>
        <v>3610215</v>
      </c>
      <c r="X240" s="145">
        <f t="shared" si="83"/>
        <v>100</v>
      </c>
      <c r="Y240" s="48">
        <f t="shared" si="91"/>
        <v>0</v>
      </c>
      <c r="Z240" s="166"/>
      <c r="AA240" s="50"/>
    </row>
    <row r="241" spans="1:27" s="30" customFormat="1" ht="27" customHeight="1" x14ac:dyDescent="0.25">
      <c r="A241" s="44" t="s">
        <v>226</v>
      </c>
      <c r="B241" s="44" t="s">
        <v>141</v>
      </c>
      <c r="C241" s="63" t="s">
        <v>243</v>
      </c>
      <c r="D241" s="44" t="s">
        <v>144</v>
      </c>
      <c r="E241" s="114" t="s">
        <v>75</v>
      </c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81">
        <f>U242</f>
        <v>3610215</v>
      </c>
      <c r="V241" s="146">
        <f t="shared" si="91"/>
        <v>3610215</v>
      </c>
      <c r="W241" s="146">
        <f t="shared" si="91"/>
        <v>3610215</v>
      </c>
      <c r="X241" s="145">
        <f t="shared" si="83"/>
        <v>100</v>
      </c>
      <c r="Y241" s="48">
        <f>Y242+Y243</f>
        <v>0</v>
      </c>
      <c r="Z241" s="166"/>
      <c r="AA241" s="50"/>
    </row>
    <row r="242" spans="1:27" s="30" customFormat="1" ht="53.25" customHeight="1" x14ac:dyDescent="0.25">
      <c r="A242" s="44" t="s">
        <v>226</v>
      </c>
      <c r="B242" s="44" t="s">
        <v>141</v>
      </c>
      <c r="C242" s="63" t="s">
        <v>243</v>
      </c>
      <c r="D242" s="44" t="s">
        <v>533</v>
      </c>
      <c r="E242" s="114" t="s">
        <v>534</v>
      </c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78">
        <v>3610215</v>
      </c>
      <c r="V242" s="147">
        <v>3610215</v>
      </c>
      <c r="W242" s="147">
        <v>3610215</v>
      </c>
      <c r="X242" s="145">
        <f t="shared" si="83"/>
        <v>100</v>
      </c>
      <c r="Y242" s="38"/>
      <c r="Z242" s="166"/>
      <c r="AA242" s="50"/>
    </row>
    <row r="243" spans="1:27" s="30" customFormat="1" ht="26.25" hidden="1" customHeight="1" x14ac:dyDescent="0.25">
      <c r="A243" s="44" t="s">
        <v>226</v>
      </c>
      <c r="B243" s="44" t="s">
        <v>141</v>
      </c>
      <c r="C243" s="63" t="s">
        <v>243</v>
      </c>
      <c r="D243" s="44" t="s">
        <v>547</v>
      </c>
      <c r="E243" s="114" t="s">
        <v>548</v>
      </c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78"/>
      <c r="V243" s="147">
        <v>0</v>
      </c>
      <c r="W243" s="147">
        <v>0</v>
      </c>
      <c r="X243" s="145" t="e">
        <f t="shared" si="83"/>
        <v>#DIV/0!</v>
      </c>
      <c r="Y243" s="38"/>
      <c r="Z243" s="166" t="e">
        <f t="shared" si="80"/>
        <v>#DIV/0!</v>
      </c>
      <c r="AA243" s="50"/>
    </row>
    <row r="244" spans="1:27" s="30" customFormat="1" ht="19.5" customHeight="1" x14ac:dyDescent="0.25">
      <c r="A244" s="44" t="s">
        <v>226</v>
      </c>
      <c r="B244" s="44" t="s">
        <v>141</v>
      </c>
      <c r="C244" s="63" t="s">
        <v>161</v>
      </c>
      <c r="D244" s="44" t="s">
        <v>144</v>
      </c>
      <c r="E244" s="104" t="s">
        <v>15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81">
        <f>U245</f>
        <v>0</v>
      </c>
      <c r="V244" s="150">
        <f>V245</f>
        <v>0</v>
      </c>
      <c r="W244" s="150">
        <f t="shared" ref="W244" si="92">W245</f>
        <v>0</v>
      </c>
      <c r="X244" s="145"/>
      <c r="Y244" s="48">
        <f>Y245</f>
        <v>3000</v>
      </c>
      <c r="Z244" s="166">
        <f t="shared" si="80"/>
        <v>0</v>
      </c>
      <c r="AA244" s="53">
        <f>W244/Y244</f>
        <v>0</v>
      </c>
    </row>
    <row r="245" spans="1:27" s="30" customFormat="1" ht="18.75" customHeight="1" x14ac:dyDescent="0.25">
      <c r="A245" s="44" t="s">
        <v>226</v>
      </c>
      <c r="B245" s="44" t="s">
        <v>141</v>
      </c>
      <c r="C245" s="63" t="s">
        <v>176</v>
      </c>
      <c r="D245" s="44" t="s">
        <v>144</v>
      </c>
      <c r="E245" s="125" t="s">
        <v>25</v>
      </c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80">
        <f>U246+U249+U251</f>
        <v>0</v>
      </c>
      <c r="V245" s="156">
        <f t="shared" ref="V245:W245" si="93">V246+V249+V251</f>
        <v>0</v>
      </c>
      <c r="W245" s="156">
        <f t="shared" si="93"/>
        <v>0</v>
      </c>
      <c r="X245" s="145"/>
      <c r="Y245" s="46">
        <f>Y249+Y251+Y246</f>
        <v>3000</v>
      </c>
      <c r="Z245" s="166">
        <f t="shared" si="80"/>
        <v>0</v>
      </c>
      <c r="AA245" s="50"/>
    </row>
    <row r="246" spans="1:27" s="30" customFormat="1" ht="18" customHeight="1" x14ac:dyDescent="0.25">
      <c r="A246" s="44" t="s">
        <v>226</v>
      </c>
      <c r="B246" s="44" t="s">
        <v>141</v>
      </c>
      <c r="C246" s="63" t="s">
        <v>177</v>
      </c>
      <c r="D246" s="44" t="s">
        <v>144</v>
      </c>
      <c r="E246" s="114" t="s">
        <v>614</v>
      </c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81">
        <f>U247+U248</f>
        <v>0</v>
      </c>
      <c r="V246" s="81">
        <f t="shared" ref="V246:W246" si="94">V247+V248</f>
        <v>0</v>
      </c>
      <c r="W246" s="81">
        <f t="shared" si="94"/>
        <v>0</v>
      </c>
      <c r="X246" s="145"/>
      <c r="Y246" s="48">
        <f>Y247+Y248</f>
        <v>3000</v>
      </c>
      <c r="Z246" s="166">
        <f t="shared" si="80"/>
        <v>0</v>
      </c>
      <c r="AA246" s="50"/>
    </row>
    <row r="247" spans="1:27" s="30" customFormat="1" ht="26.25" hidden="1" customHeight="1" x14ac:dyDescent="0.25">
      <c r="A247" s="44" t="s">
        <v>226</v>
      </c>
      <c r="B247" s="44" t="s">
        <v>141</v>
      </c>
      <c r="C247" s="63" t="s">
        <v>177</v>
      </c>
      <c r="D247" s="44" t="s">
        <v>178</v>
      </c>
      <c r="E247" s="114" t="s">
        <v>615</v>
      </c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78"/>
      <c r="V247" s="152">
        <v>0</v>
      </c>
      <c r="W247" s="152">
        <v>0</v>
      </c>
      <c r="X247" s="145"/>
      <c r="Y247" s="38">
        <v>0</v>
      </c>
      <c r="Z247" s="166" t="e">
        <f t="shared" si="80"/>
        <v>#DIV/0!</v>
      </c>
      <c r="AA247" s="50"/>
    </row>
    <row r="248" spans="1:27" s="30" customFormat="1" ht="26.25" customHeight="1" x14ac:dyDescent="0.25">
      <c r="A248" s="73" t="s">
        <v>226</v>
      </c>
      <c r="B248" s="73" t="s">
        <v>141</v>
      </c>
      <c r="C248" s="63" t="s">
        <v>177</v>
      </c>
      <c r="D248" s="73" t="s">
        <v>152</v>
      </c>
      <c r="E248" s="105" t="s">
        <v>8</v>
      </c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7"/>
      <c r="U248" s="78"/>
      <c r="V248" s="152"/>
      <c r="W248" s="152"/>
      <c r="X248" s="145"/>
      <c r="Y248" s="38">
        <v>3000</v>
      </c>
      <c r="Z248" s="166">
        <f t="shared" si="80"/>
        <v>0</v>
      </c>
      <c r="AA248" s="50"/>
    </row>
    <row r="249" spans="1:27" s="43" customFormat="1" ht="18" hidden="1" customHeight="1" x14ac:dyDescent="0.25">
      <c r="A249" s="54" t="s">
        <v>226</v>
      </c>
      <c r="B249" s="54" t="s">
        <v>141</v>
      </c>
      <c r="C249" s="64" t="s">
        <v>244</v>
      </c>
      <c r="D249" s="54" t="s">
        <v>144</v>
      </c>
      <c r="E249" s="126" t="s">
        <v>76</v>
      </c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81">
        <f>U250</f>
        <v>0</v>
      </c>
      <c r="V249" s="150">
        <f t="shared" ref="V249:Y249" si="95">V250</f>
        <v>0</v>
      </c>
      <c r="W249" s="150">
        <f t="shared" si="95"/>
        <v>0</v>
      </c>
      <c r="X249" s="145" t="e">
        <f t="shared" si="83"/>
        <v>#DIV/0!</v>
      </c>
      <c r="Y249" s="48">
        <f t="shared" si="95"/>
        <v>0</v>
      </c>
      <c r="Z249" s="166" t="e">
        <f t="shared" si="80"/>
        <v>#DIV/0!</v>
      </c>
      <c r="AA249" s="55"/>
    </row>
    <row r="250" spans="1:27" s="43" customFormat="1" ht="18.75" hidden="1" customHeight="1" x14ac:dyDescent="0.25">
      <c r="A250" s="54" t="s">
        <v>226</v>
      </c>
      <c r="B250" s="54" t="s">
        <v>141</v>
      </c>
      <c r="C250" s="64" t="s">
        <v>244</v>
      </c>
      <c r="D250" s="54" t="s">
        <v>159</v>
      </c>
      <c r="E250" s="126" t="s">
        <v>13</v>
      </c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78">
        <v>0</v>
      </c>
      <c r="V250" s="152">
        <v>0</v>
      </c>
      <c r="W250" s="152">
        <v>0</v>
      </c>
      <c r="X250" s="145" t="e">
        <f t="shared" si="83"/>
        <v>#DIV/0!</v>
      </c>
      <c r="Y250" s="38">
        <v>0</v>
      </c>
      <c r="Z250" s="166" t="e">
        <f t="shared" si="80"/>
        <v>#DIV/0!</v>
      </c>
      <c r="AA250" s="55"/>
    </row>
    <row r="251" spans="1:27" s="43" customFormat="1" ht="19.5" hidden="1" customHeight="1" x14ac:dyDescent="0.25">
      <c r="A251" s="54" t="s">
        <v>226</v>
      </c>
      <c r="B251" s="54" t="s">
        <v>141</v>
      </c>
      <c r="C251" s="64" t="s">
        <v>245</v>
      </c>
      <c r="D251" s="54" t="s">
        <v>144</v>
      </c>
      <c r="E251" s="126" t="s">
        <v>77</v>
      </c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81">
        <f>U252+U253</f>
        <v>0</v>
      </c>
      <c r="V251" s="150">
        <f t="shared" ref="V251:W251" si="96">V252+V253</f>
        <v>0</v>
      </c>
      <c r="W251" s="150">
        <f t="shared" si="96"/>
        <v>0</v>
      </c>
      <c r="X251" s="145" t="e">
        <f t="shared" si="83"/>
        <v>#DIV/0!</v>
      </c>
      <c r="Y251" s="48">
        <f>Y252+Y253</f>
        <v>0</v>
      </c>
      <c r="Z251" s="166" t="e">
        <f t="shared" si="80"/>
        <v>#DIV/0!</v>
      </c>
      <c r="AA251" s="55"/>
    </row>
    <row r="252" spans="1:27" s="43" customFormat="1" ht="19.5" hidden="1" customHeight="1" x14ac:dyDescent="0.25">
      <c r="A252" s="54" t="s">
        <v>226</v>
      </c>
      <c r="B252" s="54" t="s">
        <v>141</v>
      </c>
      <c r="C252" s="64" t="s">
        <v>245</v>
      </c>
      <c r="D252" s="54" t="s">
        <v>159</v>
      </c>
      <c r="E252" s="126" t="s">
        <v>13</v>
      </c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78"/>
      <c r="V252" s="152"/>
      <c r="W252" s="152"/>
      <c r="X252" s="145" t="e">
        <f t="shared" si="83"/>
        <v>#DIV/0!</v>
      </c>
      <c r="Y252" s="38"/>
      <c r="Z252" s="166" t="e">
        <f t="shared" si="80"/>
        <v>#DIV/0!</v>
      </c>
      <c r="AA252" s="55"/>
    </row>
    <row r="253" spans="1:27" s="43" customFormat="1" ht="26.25" hidden="1" customHeight="1" x14ac:dyDescent="0.25">
      <c r="A253" s="54" t="s">
        <v>226</v>
      </c>
      <c r="B253" s="54" t="s">
        <v>141</v>
      </c>
      <c r="C253" s="64" t="s">
        <v>245</v>
      </c>
      <c r="D253" s="54" t="s">
        <v>178</v>
      </c>
      <c r="E253" s="126" t="s">
        <v>485</v>
      </c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78"/>
      <c r="V253" s="152"/>
      <c r="W253" s="152"/>
      <c r="X253" s="145" t="e">
        <f t="shared" si="83"/>
        <v>#DIV/0!</v>
      </c>
      <c r="Y253" s="38"/>
      <c r="Z253" s="166" t="e">
        <f t="shared" si="80"/>
        <v>#DIV/0!</v>
      </c>
      <c r="AA253" s="55"/>
    </row>
    <row r="254" spans="1:27" s="30" customFormat="1" x14ac:dyDescent="0.25">
      <c r="A254" s="44" t="s">
        <v>226</v>
      </c>
      <c r="B254" s="44" t="s">
        <v>145</v>
      </c>
      <c r="C254" s="63" t="s">
        <v>143</v>
      </c>
      <c r="D254" s="44" t="s">
        <v>144</v>
      </c>
      <c r="E254" s="114" t="s">
        <v>78</v>
      </c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46">
        <f>U255+U260+U281</f>
        <v>24610572</v>
      </c>
      <c r="V254" s="146">
        <f>V255+V260+V281</f>
        <v>1225400</v>
      </c>
      <c r="W254" s="146">
        <f>W255+W260+W281</f>
        <v>1225400</v>
      </c>
      <c r="X254" s="145">
        <f t="shared" si="83"/>
        <v>100</v>
      </c>
      <c r="Y254" s="48">
        <f>Y260+Y255+Y281</f>
        <v>3981000</v>
      </c>
      <c r="Z254" s="166">
        <f t="shared" si="80"/>
        <v>30.781210751067572</v>
      </c>
      <c r="AA254" s="50"/>
    </row>
    <row r="255" spans="1:27" s="29" customFormat="1" ht="27" hidden="1" customHeight="1" x14ac:dyDescent="0.25">
      <c r="A255" s="44" t="s">
        <v>226</v>
      </c>
      <c r="B255" s="44" t="s">
        <v>145</v>
      </c>
      <c r="C255" s="63" t="s">
        <v>166</v>
      </c>
      <c r="D255" s="44" t="s">
        <v>144</v>
      </c>
      <c r="E255" s="104" t="s">
        <v>442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81">
        <f>U256</f>
        <v>0</v>
      </c>
      <c r="V255" s="81">
        <f t="shared" ref="V255" si="97">V256</f>
        <v>0</v>
      </c>
      <c r="W255" s="81">
        <f>W256</f>
        <v>0</v>
      </c>
      <c r="X255" s="145" t="e">
        <f t="shared" si="83"/>
        <v>#DIV/0!</v>
      </c>
      <c r="Y255" s="48">
        <f t="shared" ref="Y255" si="98">Y256+Y268+Y272</f>
        <v>0</v>
      </c>
      <c r="Z255" s="166" t="e">
        <f t="shared" si="80"/>
        <v>#DIV/0!</v>
      </c>
      <c r="AA255" s="45"/>
    </row>
    <row r="256" spans="1:27" s="29" customFormat="1" ht="27.75" hidden="1" customHeight="1" x14ac:dyDescent="0.25">
      <c r="A256" s="44" t="s">
        <v>226</v>
      </c>
      <c r="B256" s="44" t="s">
        <v>145</v>
      </c>
      <c r="C256" s="63" t="s">
        <v>170</v>
      </c>
      <c r="D256" s="44" t="s">
        <v>144</v>
      </c>
      <c r="E256" s="125" t="s">
        <v>441</v>
      </c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80">
        <f>U257</f>
        <v>0</v>
      </c>
      <c r="V256" s="148">
        <f>V257</f>
        <v>0</v>
      </c>
      <c r="W256" s="148">
        <f>W257</f>
        <v>0</v>
      </c>
      <c r="X256" s="145" t="e">
        <f t="shared" si="83"/>
        <v>#DIV/0!</v>
      </c>
      <c r="Y256" s="46">
        <f>Y257</f>
        <v>0</v>
      </c>
      <c r="Z256" s="166" t="e">
        <f t="shared" si="80"/>
        <v>#DIV/0!</v>
      </c>
      <c r="AA256" s="45"/>
    </row>
    <row r="257" spans="1:27" s="29" customFormat="1" ht="26.25" hidden="1" customHeight="1" x14ac:dyDescent="0.25">
      <c r="A257" s="44" t="s">
        <v>226</v>
      </c>
      <c r="B257" s="44" t="s">
        <v>145</v>
      </c>
      <c r="C257" s="63" t="s">
        <v>171</v>
      </c>
      <c r="D257" s="44" t="s">
        <v>144</v>
      </c>
      <c r="E257" s="114" t="s">
        <v>21</v>
      </c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81">
        <f>U258</f>
        <v>0</v>
      </c>
      <c r="V257" s="146">
        <f t="shared" ref="V257:Y258" si="99">V258</f>
        <v>0</v>
      </c>
      <c r="W257" s="146">
        <f>W258</f>
        <v>0</v>
      </c>
      <c r="X257" s="145" t="e">
        <f t="shared" si="83"/>
        <v>#DIV/0!</v>
      </c>
      <c r="Y257" s="48">
        <f t="shared" si="99"/>
        <v>0</v>
      </c>
      <c r="Z257" s="166" t="e">
        <f t="shared" si="80"/>
        <v>#DIV/0!</v>
      </c>
      <c r="AA257" s="45"/>
    </row>
    <row r="258" spans="1:27" s="29" customFormat="1" ht="15.75" hidden="1" customHeight="1" x14ac:dyDescent="0.25">
      <c r="A258" s="44" t="s">
        <v>226</v>
      </c>
      <c r="B258" s="44" t="s">
        <v>145</v>
      </c>
      <c r="C258" s="63" t="s">
        <v>172</v>
      </c>
      <c r="D258" s="44" t="s">
        <v>144</v>
      </c>
      <c r="E258" s="114" t="s">
        <v>22</v>
      </c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81">
        <f>U259</f>
        <v>0</v>
      </c>
      <c r="V258" s="146">
        <f t="shared" si="99"/>
        <v>0</v>
      </c>
      <c r="W258" s="146">
        <f>W259</f>
        <v>0</v>
      </c>
      <c r="X258" s="145" t="e">
        <f t="shared" si="83"/>
        <v>#DIV/0!</v>
      </c>
      <c r="Y258" s="48">
        <f t="shared" si="99"/>
        <v>0</v>
      </c>
      <c r="Z258" s="166" t="e">
        <f t="shared" si="80"/>
        <v>#DIV/0!</v>
      </c>
      <c r="AA258" s="45"/>
    </row>
    <row r="259" spans="1:27" s="29" customFormat="1" ht="42" hidden="1" customHeight="1" x14ac:dyDescent="0.25">
      <c r="A259" s="44" t="s">
        <v>226</v>
      </c>
      <c r="B259" s="44" t="s">
        <v>145</v>
      </c>
      <c r="C259" s="63" t="s">
        <v>172</v>
      </c>
      <c r="D259" s="44" t="s">
        <v>565</v>
      </c>
      <c r="E259" s="114" t="s">
        <v>566</v>
      </c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78"/>
      <c r="V259" s="147"/>
      <c r="W259" s="147"/>
      <c r="X259" s="145" t="e">
        <f t="shared" si="83"/>
        <v>#DIV/0!</v>
      </c>
      <c r="Y259" s="38"/>
      <c r="Z259" s="166" t="e">
        <f t="shared" si="80"/>
        <v>#DIV/0!</v>
      </c>
      <c r="AA259" s="45"/>
    </row>
    <row r="260" spans="1:27" s="30" customFormat="1" ht="29.25" customHeight="1" x14ac:dyDescent="0.25">
      <c r="A260" s="44" t="s">
        <v>226</v>
      </c>
      <c r="B260" s="44" t="s">
        <v>145</v>
      </c>
      <c r="C260" s="63" t="s">
        <v>197</v>
      </c>
      <c r="D260" s="44" t="s">
        <v>144</v>
      </c>
      <c r="E260" s="104" t="s">
        <v>690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46">
        <f>U261</f>
        <v>24110572</v>
      </c>
      <c r="V260" s="146">
        <f t="shared" ref="V260:W260" si="100">V261</f>
        <v>725400</v>
      </c>
      <c r="W260" s="146">
        <f t="shared" si="100"/>
        <v>725400</v>
      </c>
      <c r="X260" s="145">
        <f t="shared" si="83"/>
        <v>100</v>
      </c>
      <c r="Y260" s="48">
        <f>Y261</f>
        <v>3981000</v>
      </c>
      <c r="Z260" s="166">
        <f t="shared" si="80"/>
        <v>18.221552373775431</v>
      </c>
      <c r="AA260" s="50"/>
    </row>
    <row r="261" spans="1:27" s="30" customFormat="1" ht="29.25" customHeight="1" x14ac:dyDescent="0.25">
      <c r="A261" s="44" t="s">
        <v>226</v>
      </c>
      <c r="B261" s="44" t="s">
        <v>145</v>
      </c>
      <c r="C261" s="63" t="s">
        <v>246</v>
      </c>
      <c r="D261" s="44" t="s">
        <v>144</v>
      </c>
      <c r="E261" s="125" t="s">
        <v>559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48">
        <f>U262+U265+U270+U275</f>
        <v>24110572</v>
      </c>
      <c r="V261" s="148">
        <f t="shared" ref="V261:W261" si="101">V262+V265+V270+V275</f>
        <v>725400</v>
      </c>
      <c r="W261" s="148">
        <f t="shared" si="101"/>
        <v>725400</v>
      </c>
      <c r="X261" s="145">
        <f t="shared" si="83"/>
        <v>100</v>
      </c>
      <c r="Y261" s="46">
        <f>Y265+Y270+Y275+Y262</f>
        <v>3981000</v>
      </c>
      <c r="Z261" s="166">
        <f t="shared" si="80"/>
        <v>18.221552373775431</v>
      </c>
      <c r="AA261" s="50"/>
    </row>
    <row r="262" spans="1:27" s="30" customFormat="1" ht="14.25" customHeight="1" x14ac:dyDescent="0.25">
      <c r="A262" s="44" t="s">
        <v>226</v>
      </c>
      <c r="B262" s="44" t="s">
        <v>145</v>
      </c>
      <c r="C262" s="63" t="s">
        <v>429</v>
      </c>
      <c r="D262" s="44" t="s">
        <v>144</v>
      </c>
      <c r="E262" s="114" t="s">
        <v>430</v>
      </c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48">
        <f>U263</f>
        <v>150000</v>
      </c>
      <c r="V262" s="148">
        <f t="shared" ref="V262:W263" si="102">V263</f>
        <v>0</v>
      </c>
      <c r="W262" s="148">
        <f t="shared" si="102"/>
        <v>0</v>
      </c>
      <c r="X262" s="145"/>
      <c r="Y262" s="48">
        <f>Y263</f>
        <v>21000</v>
      </c>
      <c r="Z262" s="166">
        <f t="shared" si="80"/>
        <v>0</v>
      </c>
      <c r="AA262" s="50"/>
    </row>
    <row r="263" spans="1:27" s="30" customFormat="1" ht="17.25" customHeight="1" x14ac:dyDescent="0.25">
      <c r="A263" s="44" t="s">
        <v>226</v>
      </c>
      <c r="B263" s="44" t="s">
        <v>145</v>
      </c>
      <c r="C263" s="63" t="s">
        <v>431</v>
      </c>
      <c r="D263" s="44" t="s">
        <v>144</v>
      </c>
      <c r="E263" s="114" t="s">
        <v>22</v>
      </c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46">
        <f>U264</f>
        <v>150000</v>
      </c>
      <c r="V263" s="148">
        <f t="shared" si="102"/>
        <v>0</v>
      </c>
      <c r="W263" s="148">
        <f t="shared" si="102"/>
        <v>0</v>
      </c>
      <c r="X263" s="145"/>
      <c r="Y263" s="48">
        <f>Y264</f>
        <v>21000</v>
      </c>
      <c r="Z263" s="166">
        <f t="shared" si="80"/>
        <v>0</v>
      </c>
      <c r="AA263" s="50"/>
    </row>
    <row r="264" spans="1:27" s="30" customFormat="1" ht="15" customHeight="1" x14ac:dyDescent="0.25">
      <c r="A264" s="44" t="s">
        <v>226</v>
      </c>
      <c r="B264" s="44" t="s">
        <v>145</v>
      </c>
      <c r="C264" s="63" t="s">
        <v>431</v>
      </c>
      <c r="D264" s="44" t="s">
        <v>159</v>
      </c>
      <c r="E264" s="114" t="s">
        <v>681</v>
      </c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47">
        <v>150000</v>
      </c>
      <c r="V264" s="147"/>
      <c r="W264" s="147"/>
      <c r="X264" s="145"/>
      <c r="Y264" s="38">
        <v>21000</v>
      </c>
      <c r="Z264" s="166">
        <f t="shared" si="80"/>
        <v>0</v>
      </c>
      <c r="AA264" s="50"/>
    </row>
    <row r="265" spans="1:27" s="30" customFormat="1" ht="27.75" hidden="1" customHeight="1" x14ac:dyDescent="0.25">
      <c r="A265" s="44" t="s">
        <v>226</v>
      </c>
      <c r="B265" s="44" t="s">
        <v>145</v>
      </c>
      <c r="C265" s="63" t="s">
        <v>247</v>
      </c>
      <c r="D265" s="44" t="s">
        <v>144</v>
      </c>
      <c r="E265" s="114" t="s">
        <v>79</v>
      </c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46">
        <f>U266</f>
        <v>0</v>
      </c>
      <c r="V265" s="146">
        <f t="shared" ref="V265:Y265" si="103">V266</f>
        <v>0</v>
      </c>
      <c r="W265" s="146">
        <f t="shared" si="103"/>
        <v>0</v>
      </c>
      <c r="X265" s="145"/>
      <c r="Y265" s="48">
        <f t="shared" si="103"/>
        <v>0</v>
      </c>
      <c r="Z265" s="166" t="e">
        <f t="shared" si="80"/>
        <v>#DIV/0!</v>
      </c>
      <c r="AA265" s="50"/>
    </row>
    <row r="266" spans="1:27" s="30" customFormat="1" ht="15" hidden="1" customHeight="1" x14ac:dyDescent="0.25">
      <c r="A266" s="44" t="s">
        <v>226</v>
      </c>
      <c r="B266" s="44" t="s">
        <v>145</v>
      </c>
      <c r="C266" s="63" t="s">
        <v>248</v>
      </c>
      <c r="D266" s="44" t="s">
        <v>144</v>
      </c>
      <c r="E266" s="114" t="s">
        <v>45</v>
      </c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46">
        <f>U269+U268</f>
        <v>0</v>
      </c>
      <c r="V266" s="146">
        <f t="shared" ref="V266:W266" si="104">V269+V268</f>
        <v>0</v>
      </c>
      <c r="W266" s="146">
        <f t="shared" si="104"/>
        <v>0</v>
      </c>
      <c r="X266" s="145"/>
      <c r="Y266" s="48">
        <f>Y269+Y268+Y267</f>
        <v>0</v>
      </c>
      <c r="Z266" s="166" t="e">
        <f t="shared" si="80"/>
        <v>#DIV/0!</v>
      </c>
      <c r="AA266" s="50"/>
    </row>
    <row r="267" spans="1:27" s="30" customFormat="1" ht="15" hidden="1" customHeight="1" x14ac:dyDescent="0.25">
      <c r="A267" s="44" t="s">
        <v>226</v>
      </c>
      <c r="B267" s="44" t="s">
        <v>145</v>
      </c>
      <c r="C267" s="63" t="s">
        <v>248</v>
      </c>
      <c r="D267" s="44" t="s">
        <v>201</v>
      </c>
      <c r="E267" s="114" t="s">
        <v>46</v>
      </c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46"/>
      <c r="V267" s="146"/>
      <c r="W267" s="146"/>
      <c r="X267" s="145"/>
      <c r="Y267" s="38"/>
      <c r="Z267" s="166" t="e">
        <f t="shared" si="80"/>
        <v>#DIV/0!</v>
      </c>
      <c r="AA267" s="50"/>
    </row>
    <row r="268" spans="1:27" s="30" customFormat="1" ht="15" hidden="1" customHeight="1" x14ac:dyDescent="0.25">
      <c r="A268" s="44" t="s">
        <v>226</v>
      </c>
      <c r="B268" s="44" t="s">
        <v>145</v>
      </c>
      <c r="C268" s="63" t="s">
        <v>248</v>
      </c>
      <c r="D268" s="44" t="s">
        <v>159</v>
      </c>
      <c r="E268" s="114" t="s">
        <v>13</v>
      </c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47"/>
      <c r="V268" s="147"/>
      <c r="W268" s="147"/>
      <c r="X268" s="145"/>
      <c r="Y268" s="38"/>
      <c r="Z268" s="166" t="e">
        <f t="shared" ref="Z268:Z331" si="105">W268/Y268*100</f>
        <v>#DIV/0!</v>
      </c>
      <c r="AA268" s="50"/>
    </row>
    <row r="269" spans="1:27" s="30" customFormat="1" ht="25.5" hidden="1" customHeight="1" x14ac:dyDescent="0.25">
      <c r="A269" s="44" t="s">
        <v>226</v>
      </c>
      <c r="B269" s="44" t="s">
        <v>145</v>
      </c>
      <c r="C269" s="63" t="s">
        <v>248</v>
      </c>
      <c r="D269" s="44" t="s">
        <v>239</v>
      </c>
      <c r="E269" s="114" t="s">
        <v>72</v>
      </c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47"/>
      <c r="V269" s="147"/>
      <c r="W269" s="147"/>
      <c r="X269" s="145"/>
      <c r="Y269" s="38"/>
      <c r="Z269" s="166" t="e">
        <f t="shared" si="105"/>
        <v>#DIV/0!</v>
      </c>
      <c r="AA269" s="50"/>
    </row>
    <row r="270" spans="1:27" s="30" customFormat="1" ht="27" customHeight="1" x14ac:dyDescent="0.25">
      <c r="A270" s="44" t="s">
        <v>226</v>
      </c>
      <c r="B270" s="44" t="s">
        <v>145</v>
      </c>
      <c r="C270" s="63" t="s">
        <v>249</v>
      </c>
      <c r="D270" s="44" t="s">
        <v>144</v>
      </c>
      <c r="E270" s="114" t="s">
        <v>80</v>
      </c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46">
        <f>U271</f>
        <v>20040000</v>
      </c>
      <c r="V270" s="146">
        <f t="shared" ref="V270:Y270" si="106">V271</f>
        <v>0</v>
      </c>
      <c r="W270" s="146">
        <f t="shared" si="106"/>
        <v>0</v>
      </c>
      <c r="X270" s="145"/>
      <c r="Y270" s="48">
        <f t="shared" si="106"/>
        <v>3960000</v>
      </c>
      <c r="Z270" s="166">
        <f t="shared" si="105"/>
        <v>0</v>
      </c>
      <c r="AA270" s="50"/>
    </row>
    <row r="271" spans="1:27" s="30" customFormat="1" ht="15" customHeight="1" x14ac:dyDescent="0.25">
      <c r="A271" s="44" t="s">
        <v>226</v>
      </c>
      <c r="B271" s="44" t="s">
        <v>145</v>
      </c>
      <c r="C271" s="63" t="s">
        <v>250</v>
      </c>
      <c r="D271" s="44" t="s">
        <v>144</v>
      </c>
      <c r="E271" s="114" t="s">
        <v>55</v>
      </c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46">
        <f>U273+U274</f>
        <v>20040000</v>
      </c>
      <c r="V271" s="146">
        <f t="shared" ref="V271:W271" si="107">V273+V274</f>
        <v>0</v>
      </c>
      <c r="W271" s="146">
        <f t="shared" si="107"/>
        <v>0</v>
      </c>
      <c r="X271" s="145"/>
      <c r="Y271" s="48">
        <f>Y273+Y272+Y274</f>
        <v>3960000</v>
      </c>
      <c r="Z271" s="166">
        <f t="shared" si="105"/>
        <v>0</v>
      </c>
      <c r="AA271" s="50"/>
    </row>
    <row r="272" spans="1:27" s="30" customFormat="1" ht="15" hidden="1" customHeight="1" x14ac:dyDescent="0.25">
      <c r="A272" s="44" t="s">
        <v>226</v>
      </c>
      <c r="B272" s="44" t="s">
        <v>145</v>
      </c>
      <c r="C272" s="63" t="s">
        <v>250</v>
      </c>
      <c r="D272" s="44" t="s">
        <v>201</v>
      </c>
      <c r="E272" s="114" t="s">
        <v>46</v>
      </c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46"/>
      <c r="V272" s="146"/>
      <c r="W272" s="146"/>
      <c r="X272" s="145"/>
      <c r="Y272" s="38"/>
      <c r="Z272" s="166" t="e">
        <f t="shared" si="105"/>
        <v>#DIV/0!</v>
      </c>
      <c r="AA272" s="50"/>
    </row>
    <row r="273" spans="1:27" s="30" customFormat="1" ht="15" hidden="1" customHeight="1" x14ac:dyDescent="0.25">
      <c r="A273" s="44" t="s">
        <v>226</v>
      </c>
      <c r="B273" s="44" t="s">
        <v>145</v>
      </c>
      <c r="C273" s="63" t="s">
        <v>250</v>
      </c>
      <c r="D273" s="44" t="s">
        <v>159</v>
      </c>
      <c r="E273" s="114" t="s">
        <v>13</v>
      </c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47"/>
      <c r="V273" s="147"/>
      <c r="W273" s="147"/>
      <c r="X273" s="145"/>
      <c r="Y273" s="38"/>
      <c r="Z273" s="166" t="e">
        <f t="shared" si="105"/>
        <v>#DIV/0!</v>
      </c>
      <c r="AA273" s="50"/>
    </row>
    <row r="274" spans="1:27" s="30" customFormat="1" ht="27.75" customHeight="1" x14ac:dyDescent="0.25">
      <c r="A274" s="44" t="s">
        <v>226</v>
      </c>
      <c r="B274" s="44" t="s">
        <v>145</v>
      </c>
      <c r="C274" s="63" t="s">
        <v>250</v>
      </c>
      <c r="D274" s="44" t="s">
        <v>239</v>
      </c>
      <c r="E274" s="114" t="s">
        <v>72</v>
      </c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47">
        <v>20040000</v>
      </c>
      <c r="V274" s="147"/>
      <c r="W274" s="147"/>
      <c r="X274" s="145"/>
      <c r="Y274" s="38">
        <v>3960000</v>
      </c>
      <c r="Z274" s="166">
        <f t="shared" si="105"/>
        <v>0</v>
      </c>
      <c r="AA274" s="50"/>
    </row>
    <row r="275" spans="1:27" s="30" customFormat="1" ht="24.75" customHeight="1" x14ac:dyDescent="0.25">
      <c r="A275" s="44" t="s">
        <v>226</v>
      </c>
      <c r="B275" s="44" t="s">
        <v>145</v>
      </c>
      <c r="C275" s="63" t="s">
        <v>251</v>
      </c>
      <c r="D275" s="44" t="s">
        <v>144</v>
      </c>
      <c r="E275" s="114" t="s">
        <v>81</v>
      </c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46">
        <f>U278+U276</f>
        <v>3920572</v>
      </c>
      <c r="V275" s="146">
        <f t="shared" ref="V275:W275" si="108">V278+V276</f>
        <v>725400</v>
      </c>
      <c r="W275" s="146">
        <f t="shared" si="108"/>
        <v>725400</v>
      </c>
      <c r="X275" s="145">
        <f t="shared" ref="X275:X336" si="109">W275/V275*100</f>
        <v>100</v>
      </c>
      <c r="Y275" s="48">
        <f>Y278</f>
        <v>0</v>
      </c>
      <c r="Z275" s="166"/>
      <c r="AA275" s="50"/>
    </row>
    <row r="276" spans="1:27" s="30" customFormat="1" ht="25.5" hidden="1" customHeight="1" x14ac:dyDescent="0.25">
      <c r="A276" s="44" t="s">
        <v>226</v>
      </c>
      <c r="B276" s="44" t="s">
        <v>145</v>
      </c>
      <c r="C276" s="63" t="s">
        <v>419</v>
      </c>
      <c r="D276" s="44" t="s">
        <v>144</v>
      </c>
      <c r="E276" s="114" t="s">
        <v>57</v>
      </c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46">
        <f>U277</f>
        <v>0</v>
      </c>
      <c r="V276" s="146">
        <f t="shared" ref="V276:W276" si="110">V277</f>
        <v>0</v>
      </c>
      <c r="W276" s="146">
        <f t="shared" si="110"/>
        <v>0</v>
      </c>
      <c r="X276" s="145" t="e">
        <f t="shared" si="109"/>
        <v>#DIV/0!</v>
      </c>
      <c r="Y276" s="48"/>
      <c r="Z276" s="166"/>
      <c r="AA276" s="50"/>
    </row>
    <row r="277" spans="1:27" s="30" customFormat="1" ht="15" hidden="1" customHeight="1" x14ac:dyDescent="0.25">
      <c r="A277" s="44" t="s">
        <v>226</v>
      </c>
      <c r="B277" s="44" t="s">
        <v>145</v>
      </c>
      <c r="C277" s="63" t="s">
        <v>419</v>
      </c>
      <c r="D277" s="44" t="s">
        <v>159</v>
      </c>
      <c r="E277" s="114" t="s">
        <v>13</v>
      </c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47">
        <v>0</v>
      </c>
      <c r="V277" s="147"/>
      <c r="W277" s="147"/>
      <c r="X277" s="145" t="e">
        <f t="shared" si="109"/>
        <v>#DIV/0!</v>
      </c>
      <c r="Y277" s="48"/>
      <c r="Z277" s="166"/>
      <c r="AA277" s="50"/>
    </row>
    <row r="278" spans="1:27" s="30" customFormat="1" ht="15" customHeight="1" x14ac:dyDescent="0.25">
      <c r="A278" s="44" t="s">
        <v>226</v>
      </c>
      <c r="B278" s="44" t="s">
        <v>145</v>
      </c>
      <c r="C278" s="63" t="s">
        <v>252</v>
      </c>
      <c r="D278" s="44" t="s">
        <v>144</v>
      </c>
      <c r="E278" s="114" t="s">
        <v>82</v>
      </c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46">
        <f>U279+U280</f>
        <v>3920572</v>
      </c>
      <c r="V278" s="146">
        <f t="shared" ref="V278:W278" si="111">V279+V280</f>
        <v>725400</v>
      </c>
      <c r="W278" s="146">
        <f t="shared" si="111"/>
        <v>725400</v>
      </c>
      <c r="X278" s="145">
        <f t="shared" si="109"/>
        <v>100</v>
      </c>
      <c r="Y278" s="48">
        <f>Y279+Y280</f>
        <v>0</v>
      </c>
      <c r="Z278" s="166"/>
      <c r="AA278" s="50"/>
    </row>
    <row r="279" spans="1:27" s="30" customFormat="1" ht="15" customHeight="1" x14ac:dyDescent="0.25">
      <c r="A279" s="44" t="s">
        <v>226</v>
      </c>
      <c r="B279" s="44" t="s">
        <v>145</v>
      </c>
      <c r="C279" s="63" t="s">
        <v>252</v>
      </c>
      <c r="D279" s="44" t="s">
        <v>159</v>
      </c>
      <c r="E279" s="114" t="s">
        <v>681</v>
      </c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47">
        <v>3920572</v>
      </c>
      <c r="V279" s="147">
        <v>725400</v>
      </c>
      <c r="W279" s="147">
        <v>725400</v>
      </c>
      <c r="X279" s="145">
        <f t="shared" si="109"/>
        <v>100</v>
      </c>
      <c r="Y279" s="38"/>
      <c r="Z279" s="166"/>
      <c r="AA279" s="50"/>
    </row>
    <row r="280" spans="1:27" s="30" customFormat="1" ht="39.75" hidden="1" customHeight="1" x14ac:dyDescent="0.25">
      <c r="A280" s="44" t="s">
        <v>226</v>
      </c>
      <c r="B280" s="44" t="s">
        <v>145</v>
      </c>
      <c r="C280" s="63" t="s">
        <v>252</v>
      </c>
      <c r="D280" s="44" t="s">
        <v>565</v>
      </c>
      <c r="E280" s="114" t="s">
        <v>566</v>
      </c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47"/>
      <c r="V280" s="147"/>
      <c r="W280" s="147"/>
      <c r="X280" s="145" t="e">
        <f t="shared" si="109"/>
        <v>#DIV/0!</v>
      </c>
      <c r="Y280" s="38"/>
      <c r="Z280" s="166"/>
      <c r="AA280" s="50"/>
    </row>
    <row r="281" spans="1:27" s="30" customFormat="1" ht="15.75" customHeight="1" x14ac:dyDescent="0.25">
      <c r="A281" s="44" t="s">
        <v>226</v>
      </c>
      <c r="B281" s="44" t="s">
        <v>145</v>
      </c>
      <c r="C281" s="63" t="s">
        <v>161</v>
      </c>
      <c r="D281" s="44" t="s">
        <v>144</v>
      </c>
      <c r="E281" s="104" t="s">
        <v>15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53">
        <f>U283</f>
        <v>500000</v>
      </c>
      <c r="V281" s="154">
        <f>V283</f>
        <v>500000</v>
      </c>
      <c r="W281" s="154">
        <f>W283</f>
        <v>500000</v>
      </c>
      <c r="X281" s="145"/>
      <c r="Y281" s="46">
        <f>Y282</f>
        <v>0</v>
      </c>
      <c r="Z281" s="166"/>
      <c r="AA281" s="50"/>
    </row>
    <row r="282" spans="1:27" s="30" customFormat="1" ht="15" customHeight="1" x14ac:dyDescent="0.25">
      <c r="A282" s="44" t="s">
        <v>226</v>
      </c>
      <c r="B282" s="44" t="s">
        <v>145</v>
      </c>
      <c r="C282" s="63" t="s">
        <v>176</v>
      </c>
      <c r="D282" s="44" t="s">
        <v>144</v>
      </c>
      <c r="E282" s="125" t="s">
        <v>25</v>
      </c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48">
        <f>U283</f>
        <v>500000</v>
      </c>
      <c r="V282" s="148">
        <f t="shared" ref="V282:W282" si="112">V283</f>
        <v>500000</v>
      </c>
      <c r="W282" s="148">
        <f t="shared" si="112"/>
        <v>500000</v>
      </c>
      <c r="X282" s="145"/>
      <c r="Y282" s="46">
        <f>Y283</f>
        <v>0</v>
      </c>
      <c r="Z282" s="166"/>
      <c r="AA282" s="50"/>
    </row>
    <row r="283" spans="1:27" s="30" customFormat="1" ht="26.25" customHeight="1" x14ac:dyDescent="0.25">
      <c r="A283" s="44" t="s">
        <v>226</v>
      </c>
      <c r="B283" s="44" t="s">
        <v>145</v>
      </c>
      <c r="C283" s="63" t="s">
        <v>585</v>
      </c>
      <c r="D283" s="44" t="s">
        <v>144</v>
      </c>
      <c r="E283" s="114" t="s">
        <v>586</v>
      </c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81">
        <f>U284</f>
        <v>500000</v>
      </c>
      <c r="V283" s="146">
        <f t="shared" ref="V283:W283" si="113">V284</f>
        <v>500000</v>
      </c>
      <c r="W283" s="146">
        <f t="shared" si="113"/>
        <v>500000</v>
      </c>
      <c r="X283" s="145"/>
      <c r="Y283" s="48">
        <f>Y284</f>
        <v>0</v>
      </c>
      <c r="Z283" s="166"/>
      <c r="AA283" s="50"/>
    </row>
    <row r="284" spans="1:27" s="30" customFormat="1" ht="42.75" customHeight="1" x14ac:dyDescent="0.25">
      <c r="A284" s="44" t="s">
        <v>226</v>
      </c>
      <c r="B284" s="44" t="s">
        <v>145</v>
      </c>
      <c r="C284" s="63" t="s">
        <v>585</v>
      </c>
      <c r="D284" s="44" t="s">
        <v>565</v>
      </c>
      <c r="E284" s="114" t="s">
        <v>566</v>
      </c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78">
        <v>500000</v>
      </c>
      <c r="V284" s="147">
        <v>500000</v>
      </c>
      <c r="W284" s="147">
        <v>500000</v>
      </c>
      <c r="X284" s="145"/>
      <c r="Y284" s="38"/>
      <c r="Z284" s="166"/>
      <c r="AA284" s="50"/>
    </row>
    <row r="285" spans="1:27" s="30" customFormat="1" ht="15" customHeight="1" x14ac:dyDescent="0.25">
      <c r="A285" s="44" t="s">
        <v>226</v>
      </c>
      <c r="B285" s="44" t="s">
        <v>150</v>
      </c>
      <c r="C285" s="63" t="s">
        <v>143</v>
      </c>
      <c r="D285" s="44" t="s">
        <v>144</v>
      </c>
      <c r="E285" s="114" t="s">
        <v>83</v>
      </c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46">
        <f>U286+U328+U362</f>
        <v>53594457</v>
      </c>
      <c r="V285" s="146">
        <f t="shared" ref="V285:W285" si="114">V286+V328+V362</f>
        <v>33578325</v>
      </c>
      <c r="W285" s="146">
        <f t="shared" si="114"/>
        <v>33576355.799999997</v>
      </c>
      <c r="X285" s="145">
        <f t="shared" si="109"/>
        <v>99.994135502589828</v>
      </c>
      <c r="Y285" s="48">
        <f>Y286+Y328+Y362</f>
        <v>39131325</v>
      </c>
      <c r="Z285" s="166">
        <f t="shared" si="105"/>
        <v>85.804290552389929</v>
      </c>
      <c r="AA285" s="50"/>
    </row>
    <row r="286" spans="1:27" s="30" customFormat="1" ht="27" customHeight="1" x14ac:dyDescent="0.25">
      <c r="A286" s="44" t="s">
        <v>226</v>
      </c>
      <c r="B286" s="44" t="s">
        <v>150</v>
      </c>
      <c r="C286" s="63" t="s">
        <v>197</v>
      </c>
      <c r="D286" s="44" t="s">
        <v>144</v>
      </c>
      <c r="E286" s="104" t="s">
        <v>694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46">
        <f>U287+U298+U304</f>
        <v>51594457</v>
      </c>
      <c r="V286" s="146">
        <f>V287+V298+V304</f>
        <v>31578325</v>
      </c>
      <c r="W286" s="146">
        <f>W287+W298+W304</f>
        <v>31576355.800000001</v>
      </c>
      <c r="X286" s="145">
        <f t="shared" si="109"/>
        <v>99.993764077100352</v>
      </c>
      <c r="Y286" s="48">
        <f>Y287+Y298+Y304</f>
        <v>32390141</v>
      </c>
      <c r="Z286" s="166">
        <f t="shared" si="105"/>
        <v>97.487552771073155</v>
      </c>
      <c r="AA286" s="50"/>
    </row>
    <row r="287" spans="1:27" s="30" customFormat="1" ht="15.75" customHeight="1" x14ac:dyDescent="0.25">
      <c r="A287" s="44" t="s">
        <v>226</v>
      </c>
      <c r="B287" s="44" t="s">
        <v>150</v>
      </c>
      <c r="C287" s="63" t="s">
        <v>253</v>
      </c>
      <c r="D287" s="44" t="s">
        <v>144</v>
      </c>
      <c r="E287" s="125" t="s">
        <v>453</v>
      </c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48">
        <f>U288+U291+U294</f>
        <v>14250851</v>
      </c>
      <c r="V287" s="148">
        <f t="shared" ref="V287:W287" si="115">V288+V291+V294</f>
        <v>7447010</v>
      </c>
      <c r="W287" s="148">
        <f t="shared" si="115"/>
        <v>7447008.6500000004</v>
      </c>
      <c r="X287" s="145">
        <f t="shared" si="109"/>
        <v>99.999981871919076</v>
      </c>
      <c r="Y287" s="46">
        <f>Y294+Y291+Y288</f>
        <v>8120947</v>
      </c>
      <c r="Z287" s="166">
        <f t="shared" si="105"/>
        <v>91.701234474255287</v>
      </c>
      <c r="AA287" s="50"/>
    </row>
    <row r="288" spans="1:27" s="30" customFormat="1" ht="13.5" customHeight="1" x14ac:dyDescent="0.25">
      <c r="A288" s="44" t="s">
        <v>226</v>
      </c>
      <c r="B288" s="44" t="s">
        <v>150</v>
      </c>
      <c r="C288" s="63" t="s">
        <v>539</v>
      </c>
      <c r="D288" s="44" t="s">
        <v>144</v>
      </c>
      <c r="E288" s="114" t="s">
        <v>122</v>
      </c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46">
        <f>U289+U290</f>
        <v>599000</v>
      </c>
      <c r="V288" s="146">
        <f t="shared" ref="V288:W288" si="116">V289+V290</f>
        <v>599000</v>
      </c>
      <c r="W288" s="146">
        <f t="shared" si="116"/>
        <v>599000</v>
      </c>
      <c r="X288" s="145">
        <f t="shared" si="109"/>
        <v>100</v>
      </c>
      <c r="Y288" s="48">
        <f>Y289+Y290</f>
        <v>2009496</v>
      </c>
      <c r="Z288" s="166">
        <f t="shared" si="105"/>
        <v>29.808469387348868</v>
      </c>
      <c r="AA288" s="50"/>
    </row>
    <row r="289" spans="1:27" s="30" customFormat="1" ht="27" customHeight="1" x14ac:dyDescent="0.25">
      <c r="A289" s="44" t="s">
        <v>226</v>
      </c>
      <c r="B289" s="44" t="s">
        <v>150</v>
      </c>
      <c r="C289" s="63" t="s">
        <v>539</v>
      </c>
      <c r="D289" s="44" t="s">
        <v>201</v>
      </c>
      <c r="E289" s="114" t="s">
        <v>46</v>
      </c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47"/>
      <c r="V289" s="147"/>
      <c r="W289" s="147"/>
      <c r="X289" s="145"/>
      <c r="Y289" s="38">
        <v>1080726</v>
      </c>
      <c r="Z289" s="166">
        <f t="shared" si="105"/>
        <v>0</v>
      </c>
      <c r="AA289" s="50"/>
    </row>
    <row r="290" spans="1:27" s="30" customFormat="1" ht="27" customHeight="1" x14ac:dyDescent="0.25">
      <c r="A290" s="44" t="s">
        <v>226</v>
      </c>
      <c r="B290" s="44" t="s">
        <v>150</v>
      </c>
      <c r="C290" s="63" t="s">
        <v>539</v>
      </c>
      <c r="D290" s="44" t="s">
        <v>239</v>
      </c>
      <c r="E290" s="114" t="s">
        <v>72</v>
      </c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47">
        <v>599000</v>
      </c>
      <c r="V290" s="147">
        <v>599000</v>
      </c>
      <c r="W290" s="147">
        <v>599000</v>
      </c>
      <c r="X290" s="145">
        <f t="shared" si="109"/>
        <v>100</v>
      </c>
      <c r="Y290" s="38">
        <v>928770</v>
      </c>
      <c r="Z290" s="166">
        <f t="shared" si="105"/>
        <v>64.493900535116339</v>
      </c>
      <c r="AA290" s="50"/>
    </row>
    <row r="291" spans="1:27" s="30" customFormat="1" ht="16.5" hidden="1" customHeight="1" x14ac:dyDescent="0.25">
      <c r="A291" s="44" t="s">
        <v>226</v>
      </c>
      <c r="B291" s="44" t="s">
        <v>150</v>
      </c>
      <c r="C291" s="63" t="s">
        <v>452</v>
      </c>
      <c r="D291" s="44" t="s">
        <v>144</v>
      </c>
      <c r="E291" s="114" t="s">
        <v>76</v>
      </c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46">
        <f>U293</f>
        <v>0</v>
      </c>
      <c r="V291" s="146">
        <f>V293</f>
        <v>0</v>
      </c>
      <c r="W291" s="146">
        <f>W293</f>
        <v>0</v>
      </c>
      <c r="X291" s="145" t="e">
        <f t="shared" si="109"/>
        <v>#DIV/0!</v>
      </c>
      <c r="Y291" s="48">
        <f>Y292+Y293</f>
        <v>0</v>
      </c>
      <c r="Z291" s="166" t="e">
        <f t="shared" si="105"/>
        <v>#DIV/0!</v>
      </c>
      <c r="AA291" s="50"/>
    </row>
    <row r="292" spans="1:27" s="30" customFormat="1" ht="0.75" hidden="1" customHeight="1" x14ac:dyDescent="0.25">
      <c r="A292" s="44" t="s">
        <v>226</v>
      </c>
      <c r="B292" s="44" t="s">
        <v>150</v>
      </c>
      <c r="C292" s="63" t="s">
        <v>452</v>
      </c>
      <c r="D292" s="44" t="s">
        <v>201</v>
      </c>
      <c r="E292" s="114" t="s">
        <v>454</v>
      </c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47"/>
      <c r="V292" s="147">
        <v>0</v>
      </c>
      <c r="W292" s="147">
        <v>0</v>
      </c>
      <c r="X292" s="145" t="e">
        <f t="shared" si="109"/>
        <v>#DIV/0!</v>
      </c>
      <c r="Y292" s="38"/>
      <c r="Z292" s="166" t="e">
        <f t="shared" si="105"/>
        <v>#DIV/0!</v>
      </c>
      <c r="AA292" s="50"/>
    </row>
    <row r="293" spans="1:27" s="30" customFormat="1" ht="17.25" hidden="1" customHeight="1" x14ac:dyDescent="0.25">
      <c r="A293" s="44" t="s">
        <v>226</v>
      </c>
      <c r="B293" s="44" t="s">
        <v>150</v>
      </c>
      <c r="C293" s="63" t="s">
        <v>452</v>
      </c>
      <c r="D293" s="44" t="s">
        <v>159</v>
      </c>
      <c r="E293" s="114" t="s">
        <v>681</v>
      </c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47"/>
      <c r="V293" s="147"/>
      <c r="W293" s="147"/>
      <c r="X293" s="145" t="e">
        <f t="shared" si="109"/>
        <v>#DIV/0!</v>
      </c>
      <c r="Y293" s="38"/>
      <c r="Z293" s="166" t="e">
        <f t="shared" si="105"/>
        <v>#DIV/0!</v>
      </c>
      <c r="AA293" s="50"/>
    </row>
    <row r="294" spans="1:27" s="30" customFormat="1" ht="27" customHeight="1" x14ac:dyDescent="0.25">
      <c r="A294" s="44" t="s">
        <v>226</v>
      </c>
      <c r="B294" s="44" t="s">
        <v>150</v>
      </c>
      <c r="C294" s="63" t="s">
        <v>254</v>
      </c>
      <c r="D294" s="44" t="s">
        <v>144</v>
      </c>
      <c r="E294" s="114" t="s">
        <v>84</v>
      </c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46">
        <f>U295</f>
        <v>13651851</v>
      </c>
      <c r="V294" s="146">
        <f t="shared" ref="V294:Y294" si="117">V295</f>
        <v>6848010</v>
      </c>
      <c r="W294" s="146">
        <f t="shared" si="117"/>
        <v>6848008.6500000004</v>
      </c>
      <c r="X294" s="145">
        <f t="shared" si="109"/>
        <v>99.999980286243755</v>
      </c>
      <c r="Y294" s="48">
        <f t="shared" si="117"/>
        <v>6111451</v>
      </c>
      <c r="Z294" s="166">
        <f t="shared" si="105"/>
        <v>112.05209123005322</v>
      </c>
      <c r="AA294" s="50"/>
    </row>
    <row r="295" spans="1:27" s="30" customFormat="1" ht="15" customHeight="1" x14ac:dyDescent="0.25">
      <c r="A295" s="44" t="s">
        <v>226</v>
      </c>
      <c r="B295" s="44" t="s">
        <v>150</v>
      </c>
      <c r="C295" s="63" t="s">
        <v>255</v>
      </c>
      <c r="D295" s="44" t="s">
        <v>144</v>
      </c>
      <c r="E295" s="114" t="s">
        <v>85</v>
      </c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46">
        <f>U296+U297</f>
        <v>13651851</v>
      </c>
      <c r="V295" s="146">
        <f t="shared" ref="V295:W295" si="118">V296+V297</f>
        <v>6848010</v>
      </c>
      <c r="W295" s="146">
        <f t="shared" si="118"/>
        <v>6848008.6500000004</v>
      </c>
      <c r="X295" s="145">
        <f t="shared" si="109"/>
        <v>99.999980286243755</v>
      </c>
      <c r="Y295" s="48">
        <f>Y296+Y297</f>
        <v>6111451</v>
      </c>
      <c r="Z295" s="166">
        <f t="shared" si="105"/>
        <v>112.05209123005322</v>
      </c>
      <c r="AA295" s="50"/>
    </row>
    <row r="296" spans="1:27" s="30" customFormat="1" ht="15" customHeight="1" x14ac:dyDescent="0.25">
      <c r="A296" s="44" t="s">
        <v>226</v>
      </c>
      <c r="B296" s="44" t="s">
        <v>150</v>
      </c>
      <c r="C296" s="63" t="s">
        <v>255</v>
      </c>
      <c r="D296" s="44" t="s">
        <v>159</v>
      </c>
      <c r="E296" s="114" t="s">
        <v>681</v>
      </c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47">
        <v>2410409</v>
      </c>
      <c r="V296" s="147">
        <v>1972783</v>
      </c>
      <c r="W296" s="147">
        <v>1972782.12</v>
      </c>
      <c r="X296" s="145">
        <f t="shared" si="109"/>
        <v>99.999955392965163</v>
      </c>
      <c r="Y296" s="38">
        <v>1635194</v>
      </c>
      <c r="Z296" s="166">
        <f t="shared" si="105"/>
        <v>120.64514179968862</v>
      </c>
      <c r="AA296" s="50"/>
    </row>
    <row r="297" spans="1:27" s="30" customFormat="1" ht="15" customHeight="1" x14ac:dyDescent="0.25">
      <c r="A297" s="44" t="s">
        <v>226</v>
      </c>
      <c r="B297" s="44" t="s">
        <v>150</v>
      </c>
      <c r="C297" s="63" t="s">
        <v>255</v>
      </c>
      <c r="D297" s="44" t="s">
        <v>604</v>
      </c>
      <c r="E297" s="114" t="s">
        <v>605</v>
      </c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47">
        <v>11241442</v>
      </c>
      <c r="V297" s="147">
        <v>4875227</v>
      </c>
      <c r="W297" s="147">
        <v>4875226.53</v>
      </c>
      <c r="X297" s="145">
        <f t="shared" si="109"/>
        <v>99.999990359423279</v>
      </c>
      <c r="Y297" s="38">
        <v>4476257</v>
      </c>
      <c r="Z297" s="166">
        <f t="shared" si="105"/>
        <v>108.91301661187013</v>
      </c>
      <c r="AA297" s="50"/>
    </row>
    <row r="298" spans="1:27" s="30" customFormat="1" ht="15" customHeight="1" x14ac:dyDescent="0.25">
      <c r="A298" s="44" t="s">
        <v>226</v>
      </c>
      <c r="B298" s="44" t="s">
        <v>150</v>
      </c>
      <c r="C298" s="63" t="s">
        <v>256</v>
      </c>
      <c r="D298" s="44" t="s">
        <v>144</v>
      </c>
      <c r="E298" s="125" t="s">
        <v>455</v>
      </c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48">
        <f>U299</f>
        <v>12664889</v>
      </c>
      <c r="V298" s="148">
        <f>V299</f>
        <v>9042814</v>
      </c>
      <c r="W298" s="148">
        <f>W299</f>
        <v>9042814</v>
      </c>
      <c r="X298" s="145">
        <f t="shared" si="109"/>
        <v>100</v>
      </c>
      <c r="Y298" s="46">
        <f t="shared" ref="V298:Y302" si="119">Y299</f>
        <v>8524172</v>
      </c>
      <c r="Z298" s="166">
        <f t="shared" si="105"/>
        <v>106.08436807704021</v>
      </c>
      <c r="AA298" s="50"/>
    </row>
    <row r="299" spans="1:27" s="30" customFormat="1" ht="15" customHeight="1" x14ac:dyDescent="0.25">
      <c r="A299" s="44" t="s">
        <v>226</v>
      </c>
      <c r="B299" s="44" t="s">
        <v>150</v>
      </c>
      <c r="C299" s="63" t="s">
        <v>257</v>
      </c>
      <c r="D299" s="44" t="s">
        <v>144</v>
      </c>
      <c r="E299" s="114" t="s">
        <v>86</v>
      </c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46">
        <f>U300+U302</f>
        <v>12664889</v>
      </c>
      <c r="V299" s="146">
        <f t="shared" ref="V299" si="120">V300+V302</f>
        <v>9042814</v>
      </c>
      <c r="W299" s="146">
        <f>W300+W302</f>
        <v>9042814</v>
      </c>
      <c r="X299" s="145">
        <f t="shared" si="109"/>
        <v>100</v>
      </c>
      <c r="Y299" s="48">
        <f>Y300+Y302</f>
        <v>8524172</v>
      </c>
      <c r="Z299" s="166">
        <f t="shared" si="105"/>
        <v>106.08436807704021</v>
      </c>
      <c r="AA299" s="50"/>
    </row>
    <row r="300" spans="1:27" s="30" customFormat="1" ht="15" customHeight="1" x14ac:dyDescent="0.25">
      <c r="A300" s="44" t="s">
        <v>226</v>
      </c>
      <c r="B300" s="44" t="s">
        <v>150</v>
      </c>
      <c r="C300" s="63" t="s">
        <v>258</v>
      </c>
      <c r="D300" s="44" t="s">
        <v>144</v>
      </c>
      <c r="E300" s="114" t="s">
        <v>87</v>
      </c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46">
        <f>U301</f>
        <v>12000000</v>
      </c>
      <c r="V300" s="146">
        <f t="shared" si="119"/>
        <v>8742820</v>
      </c>
      <c r="W300" s="146">
        <f t="shared" si="119"/>
        <v>8742820</v>
      </c>
      <c r="X300" s="145">
        <f t="shared" si="109"/>
        <v>100</v>
      </c>
      <c r="Y300" s="48">
        <f t="shared" si="119"/>
        <v>8274172</v>
      </c>
      <c r="Z300" s="166">
        <f t="shared" si="105"/>
        <v>105.66398668047994</v>
      </c>
      <c r="AA300" s="50"/>
    </row>
    <row r="301" spans="1:27" s="30" customFormat="1" ht="15" customHeight="1" x14ac:dyDescent="0.25">
      <c r="A301" s="44" t="s">
        <v>226</v>
      </c>
      <c r="B301" s="44" t="s">
        <v>150</v>
      </c>
      <c r="C301" s="63" t="s">
        <v>258</v>
      </c>
      <c r="D301" s="44" t="s">
        <v>159</v>
      </c>
      <c r="E301" s="114" t="s">
        <v>681</v>
      </c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47">
        <v>12000000</v>
      </c>
      <c r="V301" s="147">
        <v>8742820</v>
      </c>
      <c r="W301" s="147">
        <v>8742820</v>
      </c>
      <c r="X301" s="145">
        <f t="shared" si="109"/>
        <v>100</v>
      </c>
      <c r="Y301" s="38">
        <v>8274172</v>
      </c>
      <c r="Z301" s="166">
        <f t="shared" si="105"/>
        <v>105.66398668047994</v>
      </c>
      <c r="AA301" s="50"/>
    </row>
    <row r="302" spans="1:27" s="30" customFormat="1" ht="15" customHeight="1" x14ac:dyDescent="0.25">
      <c r="A302" s="44" t="s">
        <v>226</v>
      </c>
      <c r="B302" s="44" t="s">
        <v>150</v>
      </c>
      <c r="C302" s="63" t="s">
        <v>582</v>
      </c>
      <c r="D302" s="44" t="s">
        <v>144</v>
      </c>
      <c r="E302" s="114" t="s">
        <v>581</v>
      </c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46">
        <f>U303</f>
        <v>664889</v>
      </c>
      <c r="V302" s="146">
        <f t="shared" si="119"/>
        <v>299994</v>
      </c>
      <c r="W302" s="146">
        <f t="shared" si="119"/>
        <v>299994</v>
      </c>
      <c r="X302" s="145">
        <f t="shared" si="109"/>
        <v>100</v>
      </c>
      <c r="Y302" s="48">
        <f>Y303</f>
        <v>250000</v>
      </c>
      <c r="Z302" s="166">
        <f t="shared" si="105"/>
        <v>119.99759999999999</v>
      </c>
      <c r="AA302" s="50"/>
    </row>
    <row r="303" spans="1:27" s="30" customFormat="1" ht="15" customHeight="1" x14ac:dyDescent="0.25">
      <c r="A303" s="44" t="s">
        <v>226</v>
      </c>
      <c r="B303" s="44" t="s">
        <v>150</v>
      </c>
      <c r="C303" s="63" t="s">
        <v>582</v>
      </c>
      <c r="D303" s="44" t="s">
        <v>159</v>
      </c>
      <c r="E303" s="114" t="s">
        <v>681</v>
      </c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47">
        <v>664889</v>
      </c>
      <c r="V303" s="147">
        <v>299994</v>
      </c>
      <c r="W303" s="147">
        <v>299994</v>
      </c>
      <c r="X303" s="145">
        <f t="shared" si="109"/>
        <v>100</v>
      </c>
      <c r="Y303" s="38">
        <v>250000</v>
      </c>
      <c r="Z303" s="166">
        <f t="shared" si="105"/>
        <v>119.99759999999999</v>
      </c>
      <c r="AA303" s="50"/>
    </row>
    <row r="304" spans="1:27" s="30" customFormat="1" ht="25.5" customHeight="1" x14ac:dyDescent="0.25">
      <c r="A304" s="44" t="s">
        <v>226</v>
      </c>
      <c r="B304" s="44" t="s">
        <v>150</v>
      </c>
      <c r="C304" s="63" t="s">
        <v>259</v>
      </c>
      <c r="D304" s="44" t="s">
        <v>144</v>
      </c>
      <c r="E304" s="125" t="s">
        <v>695</v>
      </c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48">
        <f>U305+U315+U321</f>
        <v>24678717</v>
      </c>
      <c r="V304" s="148">
        <f>V305+V315+V321</f>
        <v>15088501</v>
      </c>
      <c r="W304" s="148">
        <f>W305+W315+W321</f>
        <v>15086533.15</v>
      </c>
      <c r="X304" s="145">
        <f t="shared" si="109"/>
        <v>99.986957948970542</v>
      </c>
      <c r="Y304" s="46">
        <f>Y305+Y315+Y321</f>
        <v>15745022</v>
      </c>
      <c r="Z304" s="166">
        <f t="shared" si="105"/>
        <v>95.817796570878087</v>
      </c>
      <c r="AA304" s="50"/>
    </row>
    <row r="305" spans="1:27" s="30" customFormat="1" ht="24.75" customHeight="1" x14ac:dyDescent="0.25">
      <c r="A305" s="44" t="s">
        <v>226</v>
      </c>
      <c r="B305" s="44" t="s">
        <v>150</v>
      </c>
      <c r="C305" s="63" t="s">
        <v>260</v>
      </c>
      <c r="D305" s="44" t="s">
        <v>144</v>
      </c>
      <c r="E305" s="114" t="s">
        <v>88</v>
      </c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46">
        <f>U306+U309+U311+U313</f>
        <v>4262418</v>
      </c>
      <c r="V305" s="146">
        <f t="shared" ref="V305:W305" si="121">V306+V309+V311+V313</f>
        <v>637608</v>
      </c>
      <c r="W305" s="146">
        <f t="shared" si="121"/>
        <v>637606.65999999992</v>
      </c>
      <c r="X305" s="145">
        <f t="shared" si="109"/>
        <v>99.999789839525207</v>
      </c>
      <c r="Y305" s="48">
        <f>Y306+Y309+Y311+Y313</f>
        <v>3128628</v>
      </c>
      <c r="Z305" s="166">
        <f t="shared" si="105"/>
        <v>20.379753041908462</v>
      </c>
      <c r="AA305" s="50"/>
    </row>
    <row r="306" spans="1:27" s="30" customFormat="1" ht="15.75" customHeight="1" x14ac:dyDescent="0.25">
      <c r="A306" s="44" t="s">
        <v>226</v>
      </c>
      <c r="B306" s="44" t="s">
        <v>150</v>
      </c>
      <c r="C306" s="63" t="s">
        <v>261</v>
      </c>
      <c r="D306" s="44" t="s">
        <v>144</v>
      </c>
      <c r="E306" s="114" t="s">
        <v>45</v>
      </c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46">
        <f>U307+U308</f>
        <v>238251</v>
      </c>
      <c r="V306" s="146">
        <f>V307+V308</f>
        <v>223000</v>
      </c>
      <c r="W306" s="146">
        <f t="shared" ref="W306" si="122">W307+W308</f>
        <v>223000</v>
      </c>
      <c r="X306" s="145">
        <f t="shared" si="109"/>
        <v>100</v>
      </c>
      <c r="Y306" s="48">
        <f>Y308+Y307</f>
        <v>356649</v>
      </c>
      <c r="Z306" s="166">
        <f t="shared" si="105"/>
        <v>62.526461591088157</v>
      </c>
      <c r="AA306" s="50"/>
    </row>
    <row r="307" spans="1:27" s="30" customFormat="1" ht="16.5" hidden="1" customHeight="1" x14ac:dyDescent="0.25">
      <c r="A307" s="44" t="s">
        <v>226</v>
      </c>
      <c r="B307" s="44" t="s">
        <v>150</v>
      </c>
      <c r="C307" s="63" t="s">
        <v>261</v>
      </c>
      <c r="D307" s="44" t="s">
        <v>201</v>
      </c>
      <c r="E307" s="114" t="s">
        <v>46</v>
      </c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47">
        <v>0</v>
      </c>
      <c r="V307" s="147">
        <v>0</v>
      </c>
      <c r="W307" s="147">
        <v>0</v>
      </c>
      <c r="X307" s="145" t="e">
        <f t="shared" si="109"/>
        <v>#DIV/0!</v>
      </c>
      <c r="Y307" s="38"/>
      <c r="Z307" s="166" t="e">
        <f t="shared" si="105"/>
        <v>#DIV/0!</v>
      </c>
      <c r="AA307" s="50"/>
    </row>
    <row r="308" spans="1:27" s="30" customFormat="1" ht="15" customHeight="1" x14ac:dyDescent="0.25">
      <c r="A308" s="44" t="s">
        <v>226</v>
      </c>
      <c r="B308" s="44" t="s">
        <v>150</v>
      </c>
      <c r="C308" s="63" t="s">
        <v>261</v>
      </c>
      <c r="D308" s="44" t="s">
        <v>159</v>
      </c>
      <c r="E308" s="114" t="s">
        <v>681</v>
      </c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47">
        <v>238251</v>
      </c>
      <c r="V308" s="147">
        <v>223000</v>
      </c>
      <c r="W308" s="147">
        <v>223000</v>
      </c>
      <c r="X308" s="145">
        <f t="shared" si="109"/>
        <v>100</v>
      </c>
      <c r="Y308" s="38">
        <v>356649</v>
      </c>
      <c r="Z308" s="166">
        <f t="shared" si="105"/>
        <v>62.526461591088157</v>
      </c>
      <c r="AA308" s="50"/>
    </row>
    <row r="309" spans="1:27" s="30" customFormat="1" ht="15.75" customHeight="1" x14ac:dyDescent="0.25">
      <c r="A309" s="44" t="s">
        <v>226</v>
      </c>
      <c r="B309" s="44" t="s">
        <v>150</v>
      </c>
      <c r="C309" s="63" t="s">
        <v>262</v>
      </c>
      <c r="D309" s="44" t="s">
        <v>144</v>
      </c>
      <c r="E309" s="114" t="s">
        <v>89</v>
      </c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46">
        <f>U310</f>
        <v>4024167</v>
      </c>
      <c r="V309" s="146">
        <f t="shared" ref="V309:Y309" si="123">V310</f>
        <v>414608</v>
      </c>
      <c r="W309" s="146">
        <f t="shared" si="123"/>
        <v>414606.66</v>
      </c>
      <c r="X309" s="145">
        <f t="shared" si="109"/>
        <v>99.999676803149001</v>
      </c>
      <c r="Y309" s="48">
        <f t="shared" si="123"/>
        <v>2362269</v>
      </c>
      <c r="Z309" s="166">
        <f t="shared" si="105"/>
        <v>17.551204371729042</v>
      </c>
      <c r="AA309" s="50"/>
    </row>
    <row r="310" spans="1:27" s="30" customFormat="1" ht="16.5" customHeight="1" x14ac:dyDescent="0.25">
      <c r="A310" s="44" t="s">
        <v>226</v>
      </c>
      <c r="B310" s="44" t="s">
        <v>150</v>
      </c>
      <c r="C310" s="63" t="s">
        <v>262</v>
      </c>
      <c r="D310" s="44" t="s">
        <v>159</v>
      </c>
      <c r="E310" s="114" t="s">
        <v>681</v>
      </c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47">
        <v>4024167</v>
      </c>
      <c r="V310" s="147">
        <v>414608</v>
      </c>
      <c r="W310" s="147">
        <v>414606.66</v>
      </c>
      <c r="X310" s="145">
        <f t="shared" si="109"/>
        <v>99.999676803149001</v>
      </c>
      <c r="Y310" s="38">
        <v>2362269</v>
      </c>
      <c r="Z310" s="166">
        <f t="shared" si="105"/>
        <v>17.551204371729042</v>
      </c>
      <c r="AA310" s="50"/>
    </row>
    <row r="311" spans="1:27" s="30" customFormat="1" ht="15" customHeight="1" x14ac:dyDescent="0.25">
      <c r="A311" s="44" t="s">
        <v>226</v>
      </c>
      <c r="B311" s="44" t="s">
        <v>150</v>
      </c>
      <c r="C311" s="63" t="s">
        <v>263</v>
      </c>
      <c r="D311" s="44" t="s">
        <v>144</v>
      </c>
      <c r="E311" s="114" t="s">
        <v>76</v>
      </c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46">
        <f>U312</f>
        <v>0</v>
      </c>
      <c r="V311" s="146">
        <f t="shared" ref="V311:Y311" si="124">V312</f>
        <v>0</v>
      </c>
      <c r="W311" s="146">
        <f t="shared" si="124"/>
        <v>0</v>
      </c>
      <c r="X311" s="145"/>
      <c r="Y311" s="48">
        <f t="shared" si="124"/>
        <v>409710</v>
      </c>
      <c r="Z311" s="166">
        <f t="shared" si="105"/>
        <v>0</v>
      </c>
      <c r="AA311" s="50"/>
    </row>
    <row r="312" spans="1:27" s="30" customFormat="1" ht="15" customHeight="1" x14ac:dyDescent="0.25">
      <c r="A312" s="44" t="s">
        <v>226</v>
      </c>
      <c r="B312" s="44" t="s">
        <v>150</v>
      </c>
      <c r="C312" s="63" t="s">
        <v>263</v>
      </c>
      <c r="D312" s="44" t="s">
        <v>159</v>
      </c>
      <c r="E312" s="114" t="s">
        <v>13</v>
      </c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47"/>
      <c r="V312" s="147"/>
      <c r="W312" s="147"/>
      <c r="X312" s="145"/>
      <c r="Y312" s="38">
        <v>409710</v>
      </c>
      <c r="Z312" s="166">
        <f t="shared" si="105"/>
        <v>0</v>
      </c>
      <c r="AA312" s="50"/>
    </row>
    <row r="313" spans="1:27" s="30" customFormat="1" ht="15" hidden="1" customHeight="1" x14ac:dyDescent="0.25">
      <c r="A313" s="73" t="s">
        <v>226</v>
      </c>
      <c r="B313" s="73" t="s">
        <v>150</v>
      </c>
      <c r="C313" s="63" t="s">
        <v>625</v>
      </c>
      <c r="D313" s="73" t="s">
        <v>144</v>
      </c>
      <c r="E313" s="105" t="s">
        <v>422</v>
      </c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7"/>
      <c r="U313" s="146">
        <f>U314</f>
        <v>0</v>
      </c>
      <c r="V313" s="146">
        <f>V314</f>
        <v>0</v>
      </c>
      <c r="W313" s="146">
        <f>W314</f>
        <v>0</v>
      </c>
      <c r="X313" s="145" t="e">
        <f t="shared" si="109"/>
        <v>#DIV/0!</v>
      </c>
      <c r="Y313" s="48">
        <f>Y314</f>
        <v>0</v>
      </c>
      <c r="Z313" s="166" t="e">
        <f t="shared" si="105"/>
        <v>#DIV/0!</v>
      </c>
      <c r="AA313" s="50"/>
    </row>
    <row r="314" spans="1:27" s="30" customFormat="1" ht="15" hidden="1" customHeight="1" x14ac:dyDescent="0.25">
      <c r="A314" s="73" t="s">
        <v>226</v>
      </c>
      <c r="B314" s="73" t="s">
        <v>150</v>
      </c>
      <c r="C314" s="63" t="s">
        <v>625</v>
      </c>
      <c r="D314" s="73" t="s">
        <v>159</v>
      </c>
      <c r="E314" s="105" t="s">
        <v>13</v>
      </c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7"/>
      <c r="U314" s="147"/>
      <c r="V314" s="147"/>
      <c r="W314" s="147"/>
      <c r="X314" s="145" t="e">
        <f t="shared" si="109"/>
        <v>#DIV/0!</v>
      </c>
      <c r="Y314" s="38"/>
      <c r="Z314" s="166" t="e">
        <f t="shared" si="105"/>
        <v>#DIV/0!</v>
      </c>
      <c r="AA314" s="50"/>
    </row>
    <row r="315" spans="1:27" s="30" customFormat="1" ht="15" customHeight="1" x14ac:dyDescent="0.25">
      <c r="A315" s="44" t="s">
        <v>226</v>
      </c>
      <c r="B315" s="44" t="s">
        <v>150</v>
      </c>
      <c r="C315" s="63" t="s">
        <v>264</v>
      </c>
      <c r="D315" s="44" t="s">
        <v>144</v>
      </c>
      <c r="E315" s="114" t="s">
        <v>90</v>
      </c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81">
        <f>U316+U318</f>
        <v>18956214</v>
      </c>
      <c r="V315" s="146">
        <f>V316+V318</f>
        <v>13675886</v>
      </c>
      <c r="W315" s="146">
        <f>W316+W318</f>
        <v>13673922.51</v>
      </c>
      <c r="X315" s="145">
        <f t="shared" si="109"/>
        <v>99.985642685234438</v>
      </c>
      <c r="Y315" s="48">
        <f t="shared" ref="Y315" si="125">Y316+Y318</f>
        <v>11643824</v>
      </c>
      <c r="Z315" s="166">
        <f t="shared" si="105"/>
        <v>117.43498106807525</v>
      </c>
      <c r="AA315" s="50"/>
    </row>
    <row r="316" spans="1:27" s="30" customFormat="1" ht="15" customHeight="1" x14ac:dyDescent="0.25">
      <c r="A316" s="44" t="s">
        <v>226</v>
      </c>
      <c r="B316" s="44" t="s">
        <v>150</v>
      </c>
      <c r="C316" s="63" t="s">
        <v>265</v>
      </c>
      <c r="D316" s="44" t="s">
        <v>144</v>
      </c>
      <c r="E316" s="114" t="s">
        <v>91</v>
      </c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81">
        <f>U317</f>
        <v>671262</v>
      </c>
      <c r="V316" s="146">
        <f t="shared" ref="V316:Y316" si="126">V317</f>
        <v>567893</v>
      </c>
      <c r="W316" s="146">
        <f t="shared" si="126"/>
        <v>567891.91</v>
      </c>
      <c r="X316" s="145">
        <f t="shared" si="109"/>
        <v>99.999808062434298</v>
      </c>
      <c r="Y316" s="48">
        <f t="shared" si="126"/>
        <v>437919</v>
      </c>
      <c r="Z316" s="166">
        <f t="shared" si="105"/>
        <v>129.67966907122096</v>
      </c>
      <c r="AA316" s="50"/>
    </row>
    <row r="317" spans="1:27" s="30" customFormat="1" ht="15" customHeight="1" x14ac:dyDescent="0.25">
      <c r="A317" s="44" t="s">
        <v>226</v>
      </c>
      <c r="B317" s="44" t="s">
        <v>150</v>
      </c>
      <c r="C317" s="63" t="s">
        <v>265</v>
      </c>
      <c r="D317" s="44" t="s">
        <v>159</v>
      </c>
      <c r="E317" s="114" t="s">
        <v>681</v>
      </c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78">
        <v>671262</v>
      </c>
      <c r="V317" s="147">
        <v>567893</v>
      </c>
      <c r="W317" s="147">
        <v>567891.91</v>
      </c>
      <c r="X317" s="145">
        <f t="shared" si="109"/>
        <v>99.999808062434298</v>
      </c>
      <c r="Y317" s="38">
        <v>437919</v>
      </c>
      <c r="Z317" s="166">
        <f t="shared" si="105"/>
        <v>129.67966907122096</v>
      </c>
      <c r="AA317" s="50"/>
    </row>
    <row r="318" spans="1:27" s="30" customFormat="1" ht="15" customHeight="1" x14ac:dyDescent="0.25">
      <c r="A318" s="44" t="s">
        <v>226</v>
      </c>
      <c r="B318" s="44" t="s">
        <v>150</v>
      </c>
      <c r="C318" s="63" t="s">
        <v>266</v>
      </c>
      <c r="D318" s="44" t="s">
        <v>144</v>
      </c>
      <c r="E318" s="114" t="s">
        <v>92</v>
      </c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81">
        <f>U319+U320</f>
        <v>18284952</v>
      </c>
      <c r="V318" s="81">
        <f t="shared" ref="V318:W318" si="127">V319+V320</f>
        <v>13107993</v>
      </c>
      <c r="W318" s="81">
        <f t="shared" si="127"/>
        <v>13106030.6</v>
      </c>
      <c r="X318" s="145">
        <f t="shared" si="109"/>
        <v>99.985028981934903</v>
      </c>
      <c r="Y318" s="48">
        <f>Y319+Y320</f>
        <v>11205905</v>
      </c>
      <c r="Z318" s="166">
        <f t="shared" si="105"/>
        <v>116.95646714834722</v>
      </c>
      <c r="AA318" s="50"/>
    </row>
    <row r="319" spans="1:27" s="30" customFormat="1" ht="15" customHeight="1" x14ac:dyDescent="0.25">
      <c r="A319" s="44" t="s">
        <v>226</v>
      </c>
      <c r="B319" s="44" t="s">
        <v>150</v>
      </c>
      <c r="C319" s="63" t="s">
        <v>266</v>
      </c>
      <c r="D319" s="44" t="s">
        <v>159</v>
      </c>
      <c r="E319" s="114" t="s">
        <v>681</v>
      </c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78">
        <v>18284952</v>
      </c>
      <c r="V319" s="147">
        <v>13107993</v>
      </c>
      <c r="W319" s="147">
        <v>13106030.6</v>
      </c>
      <c r="X319" s="145">
        <f t="shared" si="109"/>
        <v>99.985028981934903</v>
      </c>
      <c r="Y319" s="38">
        <v>11205905</v>
      </c>
      <c r="Z319" s="166">
        <f t="shared" si="105"/>
        <v>116.95646714834722</v>
      </c>
      <c r="AA319" s="50"/>
    </row>
    <row r="320" spans="1:27" s="30" customFormat="1" ht="15" hidden="1" customHeight="1" x14ac:dyDescent="0.25">
      <c r="A320" s="44" t="s">
        <v>226</v>
      </c>
      <c r="B320" s="44" t="s">
        <v>150</v>
      </c>
      <c r="C320" s="63" t="s">
        <v>266</v>
      </c>
      <c r="D320" s="44" t="s">
        <v>152</v>
      </c>
      <c r="E320" s="114" t="s">
        <v>8</v>
      </c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78"/>
      <c r="V320" s="147"/>
      <c r="W320" s="147"/>
      <c r="X320" s="145" t="e">
        <f t="shared" si="109"/>
        <v>#DIV/0!</v>
      </c>
      <c r="Y320" s="38"/>
      <c r="Z320" s="166" t="e">
        <f t="shared" si="105"/>
        <v>#DIV/0!</v>
      </c>
      <c r="AA320" s="50"/>
    </row>
    <row r="321" spans="1:27" s="30" customFormat="1" ht="27" customHeight="1" x14ac:dyDescent="0.25">
      <c r="A321" s="44" t="s">
        <v>226</v>
      </c>
      <c r="B321" s="44" t="s">
        <v>150</v>
      </c>
      <c r="C321" s="63" t="s">
        <v>267</v>
      </c>
      <c r="D321" s="44" t="s">
        <v>144</v>
      </c>
      <c r="E321" s="114" t="s">
        <v>93</v>
      </c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81">
        <f>U322+U324</f>
        <v>1460085</v>
      </c>
      <c r="V321" s="81">
        <f t="shared" ref="V321" si="128">V322+V324</f>
        <v>775007</v>
      </c>
      <c r="W321" s="146">
        <f>W322+W324</f>
        <v>775003.98</v>
      </c>
      <c r="X321" s="145">
        <f t="shared" si="109"/>
        <v>99.999610326100282</v>
      </c>
      <c r="Y321" s="48">
        <f t="shared" ref="Y321" si="129">Y324</f>
        <v>972570</v>
      </c>
      <c r="Z321" s="166">
        <f t="shared" si="105"/>
        <v>79.686190197106626</v>
      </c>
      <c r="AA321" s="50"/>
    </row>
    <row r="322" spans="1:27" s="30" customFormat="1" ht="15.75" hidden="1" customHeight="1" x14ac:dyDescent="0.25">
      <c r="A322" s="44" t="s">
        <v>226</v>
      </c>
      <c r="B322" s="44" t="s">
        <v>150</v>
      </c>
      <c r="C322" s="63" t="s">
        <v>494</v>
      </c>
      <c r="D322" s="44" t="s">
        <v>144</v>
      </c>
      <c r="E322" s="114" t="s">
        <v>495</v>
      </c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81">
        <f>U323</f>
        <v>0</v>
      </c>
      <c r="V322" s="150">
        <f>V323</f>
        <v>0</v>
      </c>
      <c r="W322" s="146">
        <f>W323</f>
        <v>0</v>
      </c>
      <c r="X322" s="145" t="e">
        <f t="shared" si="109"/>
        <v>#DIV/0!</v>
      </c>
      <c r="Y322" s="48"/>
      <c r="Z322" s="166" t="e">
        <f t="shared" si="105"/>
        <v>#DIV/0!</v>
      </c>
      <c r="AA322" s="50"/>
    </row>
    <row r="323" spans="1:27" s="30" customFormat="1" ht="15" hidden="1" customHeight="1" x14ac:dyDescent="0.25">
      <c r="A323" s="44" t="s">
        <v>226</v>
      </c>
      <c r="B323" s="44" t="s">
        <v>150</v>
      </c>
      <c r="C323" s="63" t="s">
        <v>494</v>
      </c>
      <c r="D323" s="44" t="s">
        <v>159</v>
      </c>
      <c r="E323" s="114" t="s">
        <v>13</v>
      </c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78"/>
      <c r="V323" s="152"/>
      <c r="W323" s="147"/>
      <c r="X323" s="145" t="e">
        <f t="shared" si="109"/>
        <v>#DIV/0!</v>
      </c>
      <c r="Y323" s="38"/>
      <c r="Z323" s="166" t="e">
        <f t="shared" si="105"/>
        <v>#DIV/0!</v>
      </c>
      <c r="AA323" s="50"/>
    </row>
    <row r="324" spans="1:27" s="30" customFormat="1" ht="27" customHeight="1" x14ac:dyDescent="0.25">
      <c r="A324" s="44" t="s">
        <v>226</v>
      </c>
      <c r="B324" s="44" t="s">
        <v>150</v>
      </c>
      <c r="C324" s="63" t="s">
        <v>268</v>
      </c>
      <c r="D324" s="44" t="s">
        <v>144</v>
      </c>
      <c r="E324" s="114" t="s">
        <v>94</v>
      </c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81">
        <f>U326+U327+U325</f>
        <v>1460085</v>
      </c>
      <c r="V324" s="81">
        <f t="shared" ref="V324:W324" si="130">V326+V327+V325</f>
        <v>775007</v>
      </c>
      <c r="W324" s="81">
        <f t="shared" si="130"/>
        <v>775003.98</v>
      </c>
      <c r="X324" s="145">
        <f t="shared" si="109"/>
        <v>99.999610326100282</v>
      </c>
      <c r="Y324" s="48">
        <f>Y326+Y327+Y325</f>
        <v>972570</v>
      </c>
      <c r="Z324" s="166">
        <f t="shared" si="105"/>
        <v>79.686190197106626</v>
      </c>
      <c r="AA324" s="50"/>
    </row>
    <row r="325" spans="1:27" s="30" customFormat="1" ht="27" customHeight="1" x14ac:dyDescent="0.25">
      <c r="A325" s="44" t="s">
        <v>226</v>
      </c>
      <c r="B325" s="44" t="s">
        <v>150</v>
      </c>
      <c r="C325" s="63" t="s">
        <v>268</v>
      </c>
      <c r="D325" s="44" t="s">
        <v>201</v>
      </c>
      <c r="E325" s="114" t="s">
        <v>46</v>
      </c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78">
        <v>24000</v>
      </c>
      <c r="V325" s="78">
        <v>24000</v>
      </c>
      <c r="W325" s="147">
        <v>24000</v>
      </c>
      <c r="X325" s="145">
        <f t="shared" si="109"/>
        <v>100</v>
      </c>
      <c r="Y325" s="38"/>
      <c r="Z325" s="166"/>
      <c r="AA325" s="50"/>
    </row>
    <row r="326" spans="1:27" s="30" customFormat="1" ht="27" customHeight="1" x14ac:dyDescent="0.25">
      <c r="A326" s="44" t="s">
        <v>226</v>
      </c>
      <c r="B326" s="44" t="s">
        <v>150</v>
      </c>
      <c r="C326" s="63" t="s">
        <v>268</v>
      </c>
      <c r="D326" s="44" t="s">
        <v>159</v>
      </c>
      <c r="E326" s="114" t="s">
        <v>681</v>
      </c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78">
        <v>1349722</v>
      </c>
      <c r="V326" s="78">
        <v>705819</v>
      </c>
      <c r="W326" s="147">
        <v>705816.76</v>
      </c>
      <c r="X326" s="145">
        <f t="shared" si="109"/>
        <v>99.999682638183444</v>
      </c>
      <c r="Y326" s="38">
        <v>937863</v>
      </c>
      <c r="Z326" s="166">
        <f t="shared" si="105"/>
        <v>75.257981176355187</v>
      </c>
      <c r="AA326" s="50"/>
    </row>
    <row r="327" spans="1:27" s="30" customFormat="1" ht="18" customHeight="1" x14ac:dyDescent="0.25">
      <c r="A327" s="44" t="s">
        <v>226</v>
      </c>
      <c r="B327" s="44" t="s">
        <v>150</v>
      </c>
      <c r="C327" s="63" t="s">
        <v>268</v>
      </c>
      <c r="D327" s="44" t="s">
        <v>604</v>
      </c>
      <c r="E327" s="114" t="s">
        <v>605</v>
      </c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78">
        <v>86363</v>
      </c>
      <c r="V327" s="78">
        <v>45188</v>
      </c>
      <c r="W327" s="147">
        <v>45187.22</v>
      </c>
      <c r="X327" s="145">
        <f t="shared" si="109"/>
        <v>99.998273878020711</v>
      </c>
      <c r="Y327" s="38">
        <v>34707</v>
      </c>
      <c r="Z327" s="166">
        <f t="shared" si="105"/>
        <v>130.19627164548939</v>
      </c>
      <c r="AA327" s="50"/>
    </row>
    <row r="328" spans="1:27" s="31" customFormat="1" ht="27.75" customHeight="1" x14ac:dyDescent="0.25">
      <c r="A328" s="69" t="s">
        <v>226</v>
      </c>
      <c r="B328" s="69" t="s">
        <v>150</v>
      </c>
      <c r="C328" s="66" t="s">
        <v>471</v>
      </c>
      <c r="D328" s="69" t="s">
        <v>144</v>
      </c>
      <c r="E328" s="133" t="s">
        <v>558</v>
      </c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48">
        <f>U329</f>
        <v>2000000</v>
      </c>
      <c r="V328" s="148">
        <f>V329</f>
        <v>2000000</v>
      </c>
      <c r="W328" s="148">
        <f>W329</f>
        <v>2000000</v>
      </c>
      <c r="X328" s="145">
        <f t="shared" si="109"/>
        <v>100</v>
      </c>
      <c r="Y328" s="74">
        <f>Y329</f>
        <v>6741184</v>
      </c>
      <c r="Z328" s="166">
        <f t="shared" si="105"/>
        <v>29.668378729908575</v>
      </c>
      <c r="AA328" s="56"/>
    </row>
    <row r="329" spans="1:27" s="31" customFormat="1" ht="25.5" customHeight="1" x14ac:dyDescent="0.25">
      <c r="A329" s="70" t="s">
        <v>226</v>
      </c>
      <c r="B329" s="70" t="s">
        <v>150</v>
      </c>
      <c r="C329" s="63" t="s">
        <v>468</v>
      </c>
      <c r="D329" s="70" t="s">
        <v>144</v>
      </c>
      <c r="E329" s="114" t="s">
        <v>472</v>
      </c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46">
        <f>U330+U342+U349</f>
        <v>2000000</v>
      </c>
      <c r="V329" s="146">
        <f>V330+V342+V349</f>
        <v>2000000</v>
      </c>
      <c r="W329" s="146">
        <f>W330+W342+W349</f>
        <v>2000000</v>
      </c>
      <c r="X329" s="145">
        <f t="shared" si="109"/>
        <v>100</v>
      </c>
      <c r="Y329" s="48">
        <f>Y330+Y342+Y349</f>
        <v>6741184</v>
      </c>
      <c r="Z329" s="166">
        <f t="shared" si="105"/>
        <v>29.668378729908575</v>
      </c>
      <c r="AA329" s="56"/>
    </row>
    <row r="330" spans="1:27" s="31" customFormat="1" ht="15.75" customHeight="1" x14ac:dyDescent="0.25">
      <c r="A330" s="70" t="s">
        <v>226</v>
      </c>
      <c r="B330" s="70" t="s">
        <v>150</v>
      </c>
      <c r="C330" s="63" t="s">
        <v>469</v>
      </c>
      <c r="D330" s="70" t="s">
        <v>144</v>
      </c>
      <c r="E330" s="114" t="s">
        <v>473</v>
      </c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46">
        <f>U331+U333+U336+U339</f>
        <v>0</v>
      </c>
      <c r="V330" s="146">
        <f t="shared" ref="V330:W330" si="131">V331+V333+V336+V339</f>
        <v>0</v>
      </c>
      <c r="W330" s="146">
        <f t="shared" si="131"/>
        <v>0</v>
      </c>
      <c r="X330" s="145"/>
      <c r="Y330" s="48">
        <f>Y333+Y336+Y339+Y331</f>
        <v>75632</v>
      </c>
      <c r="Z330" s="166">
        <f t="shared" si="105"/>
        <v>0</v>
      </c>
      <c r="AA330" s="56"/>
    </row>
    <row r="331" spans="1:27" s="31" customFormat="1" ht="27" customHeight="1" x14ac:dyDescent="0.25">
      <c r="A331" s="70" t="s">
        <v>226</v>
      </c>
      <c r="B331" s="70" t="s">
        <v>150</v>
      </c>
      <c r="C331" s="63" t="s">
        <v>588</v>
      </c>
      <c r="D331" s="70" t="s">
        <v>144</v>
      </c>
      <c r="E331" s="114" t="s">
        <v>587</v>
      </c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46">
        <f>U332</f>
        <v>0</v>
      </c>
      <c r="V331" s="146">
        <f t="shared" ref="V331:W331" si="132">V332</f>
        <v>0</v>
      </c>
      <c r="W331" s="146">
        <f t="shared" si="132"/>
        <v>0</v>
      </c>
      <c r="X331" s="145"/>
      <c r="Y331" s="74">
        <f>Y332</f>
        <v>75632</v>
      </c>
      <c r="Z331" s="166">
        <f t="shared" si="105"/>
        <v>0</v>
      </c>
      <c r="AA331" s="56"/>
    </row>
    <row r="332" spans="1:27" s="31" customFormat="1" ht="27.75" customHeight="1" x14ac:dyDescent="0.25">
      <c r="A332" s="70" t="s">
        <v>226</v>
      </c>
      <c r="B332" s="70" t="s">
        <v>150</v>
      </c>
      <c r="C332" s="63" t="s">
        <v>588</v>
      </c>
      <c r="D332" s="70" t="s">
        <v>531</v>
      </c>
      <c r="E332" s="114" t="s">
        <v>532</v>
      </c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47"/>
      <c r="V332" s="147"/>
      <c r="W332" s="147"/>
      <c r="X332" s="145"/>
      <c r="Y332" s="37">
        <v>75632</v>
      </c>
      <c r="Z332" s="166">
        <f t="shared" ref="Z332:Z395" si="133">W332/Y332*100</f>
        <v>0</v>
      </c>
      <c r="AA332" s="56"/>
    </row>
    <row r="333" spans="1:27" s="31" customFormat="1" hidden="1" x14ac:dyDescent="0.25">
      <c r="A333" s="70" t="s">
        <v>226</v>
      </c>
      <c r="B333" s="70" t="s">
        <v>150</v>
      </c>
      <c r="C333" s="63" t="s">
        <v>486</v>
      </c>
      <c r="D333" s="70" t="s">
        <v>144</v>
      </c>
      <c r="E333" s="114" t="s">
        <v>489</v>
      </c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46">
        <f>U334+U335</f>
        <v>0</v>
      </c>
      <c r="V333" s="146">
        <f>V334+V335</f>
        <v>0</v>
      </c>
      <c r="W333" s="146">
        <f t="shared" ref="W333" si="134">W334+W335</f>
        <v>0</v>
      </c>
      <c r="X333" s="145" t="e">
        <f t="shared" si="109"/>
        <v>#DIV/0!</v>
      </c>
      <c r="Y333" s="74">
        <f>Y334+Y335</f>
        <v>0</v>
      </c>
      <c r="Z333" s="166" t="e">
        <f t="shared" si="133"/>
        <v>#DIV/0!</v>
      </c>
      <c r="AA333" s="56"/>
    </row>
    <row r="334" spans="1:27" s="31" customFormat="1" hidden="1" x14ac:dyDescent="0.25">
      <c r="A334" s="70" t="s">
        <v>226</v>
      </c>
      <c r="B334" s="70" t="s">
        <v>150</v>
      </c>
      <c r="C334" s="63" t="s">
        <v>486</v>
      </c>
      <c r="D334" s="70" t="s">
        <v>159</v>
      </c>
      <c r="E334" s="114" t="s">
        <v>13</v>
      </c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47"/>
      <c r="V334" s="147"/>
      <c r="W334" s="147"/>
      <c r="X334" s="145" t="e">
        <f t="shared" si="109"/>
        <v>#DIV/0!</v>
      </c>
      <c r="Y334" s="37"/>
      <c r="Z334" s="166" t="e">
        <f t="shared" si="133"/>
        <v>#DIV/0!</v>
      </c>
      <c r="AA334" s="56"/>
    </row>
    <row r="335" spans="1:27" s="31" customFormat="1" hidden="1" x14ac:dyDescent="0.25">
      <c r="A335" s="70" t="s">
        <v>226</v>
      </c>
      <c r="B335" s="70" t="s">
        <v>150</v>
      </c>
      <c r="C335" s="63" t="s">
        <v>486</v>
      </c>
      <c r="D335" s="70" t="s">
        <v>496</v>
      </c>
      <c r="E335" s="114" t="s">
        <v>497</v>
      </c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47"/>
      <c r="V335" s="147"/>
      <c r="W335" s="147"/>
      <c r="X335" s="145" t="e">
        <f t="shared" si="109"/>
        <v>#DIV/0!</v>
      </c>
      <c r="Y335" s="37"/>
      <c r="Z335" s="166" t="e">
        <f t="shared" si="133"/>
        <v>#DIV/0!</v>
      </c>
      <c r="AA335" s="56"/>
    </row>
    <row r="336" spans="1:27" s="31" customFormat="1" ht="13.5" hidden="1" customHeight="1" x14ac:dyDescent="0.25">
      <c r="A336" s="70" t="s">
        <v>226</v>
      </c>
      <c r="B336" s="70" t="s">
        <v>150</v>
      </c>
      <c r="C336" s="63" t="s">
        <v>487</v>
      </c>
      <c r="D336" s="70" t="s">
        <v>144</v>
      </c>
      <c r="E336" s="114" t="s">
        <v>488</v>
      </c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46">
        <f>U338</f>
        <v>0</v>
      </c>
      <c r="V336" s="146">
        <f>V338</f>
        <v>0</v>
      </c>
      <c r="W336" s="146">
        <f>W338</f>
        <v>0</v>
      </c>
      <c r="X336" s="145" t="e">
        <f t="shared" si="109"/>
        <v>#DIV/0!</v>
      </c>
      <c r="Y336" s="74">
        <f>Y337+Y338</f>
        <v>0</v>
      </c>
      <c r="Z336" s="166" t="e">
        <f t="shared" si="133"/>
        <v>#DIV/0!</v>
      </c>
      <c r="AA336" s="56"/>
    </row>
    <row r="337" spans="1:27" s="31" customFormat="1" ht="15" hidden="1" customHeight="1" x14ac:dyDescent="0.25">
      <c r="A337" s="70" t="s">
        <v>226</v>
      </c>
      <c r="B337" s="70" t="s">
        <v>150</v>
      </c>
      <c r="C337" s="63" t="s">
        <v>487</v>
      </c>
      <c r="D337" s="70" t="s">
        <v>159</v>
      </c>
      <c r="E337" s="114" t="s">
        <v>13</v>
      </c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47"/>
      <c r="V337" s="147">
        <v>0</v>
      </c>
      <c r="W337" s="147">
        <v>0</v>
      </c>
      <c r="X337" s="145" t="e">
        <f t="shared" ref="X337:X392" si="135">W337/V337*100</f>
        <v>#DIV/0!</v>
      </c>
      <c r="Y337" s="37"/>
      <c r="Z337" s="166" t="e">
        <f t="shared" si="133"/>
        <v>#DIV/0!</v>
      </c>
      <c r="AA337" s="56"/>
    </row>
    <row r="338" spans="1:27" s="31" customFormat="1" ht="15.75" hidden="1" customHeight="1" x14ac:dyDescent="0.25">
      <c r="A338" s="70" t="s">
        <v>226</v>
      </c>
      <c r="B338" s="70" t="s">
        <v>150</v>
      </c>
      <c r="C338" s="63" t="s">
        <v>487</v>
      </c>
      <c r="D338" s="70" t="s">
        <v>496</v>
      </c>
      <c r="E338" s="114" t="s">
        <v>497</v>
      </c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47"/>
      <c r="V338" s="147"/>
      <c r="W338" s="147"/>
      <c r="X338" s="145" t="e">
        <f t="shared" si="135"/>
        <v>#DIV/0!</v>
      </c>
      <c r="Y338" s="37"/>
      <c r="Z338" s="166" t="e">
        <f t="shared" si="133"/>
        <v>#DIV/0!</v>
      </c>
      <c r="AA338" s="56"/>
    </row>
    <row r="339" spans="1:27" s="31" customFormat="1" ht="15.75" hidden="1" customHeight="1" x14ac:dyDescent="0.25">
      <c r="A339" s="70" t="s">
        <v>226</v>
      </c>
      <c r="B339" s="70" t="s">
        <v>150</v>
      </c>
      <c r="C339" s="63" t="s">
        <v>474</v>
      </c>
      <c r="D339" s="70" t="s">
        <v>144</v>
      </c>
      <c r="E339" s="114" t="s">
        <v>475</v>
      </c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46">
        <f>U340+U341</f>
        <v>0</v>
      </c>
      <c r="V339" s="146">
        <f t="shared" ref="V339" si="136">V340+V341</f>
        <v>0</v>
      </c>
      <c r="W339" s="146">
        <f>W340+W341</f>
        <v>0</v>
      </c>
      <c r="X339" s="145" t="e">
        <f t="shared" si="135"/>
        <v>#DIV/0!</v>
      </c>
      <c r="Y339" s="74">
        <f>Y340+Y341</f>
        <v>0</v>
      </c>
      <c r="Z339" s="166" t="e">
        <f t="shared" si="133"/>
        <v>#DIV/0!</v>
      </c>
      <c r="AA339" s="56"/>
    </row>
    <row r="340" spans="1:27" s="31" customFormat="1" ht="15.75" hidden="1" customHeight="1" x14ac:dyDescent="0.25">
      <c r="A340" s="70" t="s">
        <v>226</v>
      </c>
      <c r="B340" s="70" t="s">
        <v>150</v>
      </c>
      <c r="C340" s="63" t="s">
        <v>474</v>
      </c>
      <c r="D340" s="70" t="s">
        <v>159</v>
      </c>
      <c r="E340" s="114" t="s">
        <v>13</v>
      </c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47"/>
      <c r="V340" s="147">
        <v>0</v>
      </c>
      <c r="W340" s="147">
        <v>0</v>
      </c>
      <c r="X340" s="145" t="e">
        <f t="shared" si="135"/>
        <v>#DIV/0!</v>
      </c>
      <c r="Y340" s="37"/>
      <c r="Z340" s="166" t="e">
        <f t="shared" si="133"/>
        <v>#DIV/0!</v>
      </c>
      <c r="AA340" s="56"/>
    </row>
    <row r="341" spans="1:27" s="31" customFormat="1" ht="16.5" hidden="1" customHeight="1" x14ac:dyDescent="0.25">
      <c r="A341" s="70" t="s">
        <v>226</v>
      </c>
      <c r="B341" s="70" t="s">
        <v>150</v>
      </c>
      <c r="C341" s="63" t="s">
        <v>474</v>
      </c>
      <c r="D341" s="70" t="s">
        <v>496</v>
      </c>
      <c r="E341" s="114" t="s">
        <v>497</v>
      </c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47"/>
      <c r="V341" s="147">
        <v>0</v>
      </c>
      <c r="W341" s="147">
        <v>0</v>
      </c>
      <c r="X341" s="145" t="e">
        <f t="shared" si="135"/>
        <v>#DIV/0!</v>
      </c>
      <c r="Y341" s="37"/>
      <c r="Z341" s="166" t="e">
        <f t="shared" si="133"/>
        <v>#DIV/0!</v>
      </c>
      <c r="AA341" s="56"/>
    </row>
    <row r="342" spans="1:27" s="31" customFormat="1" ht="17.25" hidden="1" customHeight="1" x14ac:dyDescent="0.25">
      <c r="A342" s="70" t="s">
        <v>226</v>
      </c>
      <c r="B342" s="70" t="s">
        <v>150</v>
      </c>
      <c r="C342" s="63" t="s">
        <v>470</v>
      </c>
      <c r="D342" s="70" t="s">
        <v>144</v>
      </c>
      <c r="E342" s="114" t="s">
        <v>476</v>
      </c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46">
        <f>U343+U345+U347</f>
        <v>0</v>
      </c>
      <c r="V342" s="146">
        <f t="shared" ref="V342" si="137">V343+V345+V347</f>
        <v>0</v>
      </c>
      <c r="W342" s="146">
        <f>W343+W345+W347</f>
        <v>0</v>
      </c>
      <c r="X342" s="145" t="e">
        <f t="shared" si="135"/>
        <v>#DIV/0!</v>
      </c>
      <c r="Y342" s="48">
        <f t="shared" ref="Y342" si="138">Y343+Y345+Y347</f>
        <v>0</v>
      </c>
      <c r="Z342" s="166" t="e">
        <f t="shared" si="133"/>
        <v>#DIV/0!</v>
      </c>
      <c r="AA342" s="56"/>
    </row>
    <row r="343" spans="1:27" s="31" customFormat="1" ht="19.5" hidden="1" customHeight="1" x14ac:dyDescent="0.25">
      <c r="A343" s="70" t="s">
        <v>226</v>
      </c>
      <c r="B343" s="70" t="s">
        <v>150</v>
      </c>
      <c r="C343" s="63" t="s">
        <v>490</v>
      </c>
      <c r="D343" s="70" t="s">
        <v>144</v>
      </c>
      <c r="E343" s="114" t="s">
        <v>489</v>
      </c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46">
        <f>U344</f>
        <v>0</v>
      </c>
      <c r="V343" s="146">
        <f t="shared" ref="V343:W343" si="139">V344</f>
        <v>0</v>
      </c>
      <c r="W343" s="146">
        <f t="shared" si="139"/>
        <v>0</v>
      </c>
      <c r="X343" s="145" t="e">
        <f t="shared" si="135"/>
        <v>#DIV/0!</v>
      </c>
      <c r="Y343" s="74">
        <f>Y344</f>
        <v>0</v>
      </c>
      <c r="Z343" s="166" t="e">
        <f t="shared" si="133"/>
        <v>#DIV/0!</v>
      </c>
      <c r="AA343" s="56"/>
    </row>
    <row r="344" spans="1:27" s="31" customFormat="1" ht="21.75" hidden="1" customHeight="1" x14ac:dyDescent="0.25">
      <c r="A344" s="70" t="s">
        <v>226</v>
      </c>
      <c r="B344" s="70" t="s">
        <v>150</v>
      </c>
      <c r="C344" s="63" t="s">
        <v>490</v>
      </c>
      <c r="D344" s="70" t="s">
        <v>159</v>
      </c>
      <c r="E344" s="114" t="s">
        <v>13</v>
      </c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47"/>
      <c r="V344" s="147"/>
      <c r="W344" s="147"/>
      <c r="X344" s="145" t="e">
        <f t="shared" si="135"/>
        <v>#DIV/0!</v>
      </c>
      <c r="Y344" s="37"/>
      <c r="Z344" s="166" t="e">
        <f t="shared" si="133"/>
        <v>#DIV/0!</v>
      </c>
      <c r="AA344" s="56"/>
    </row>
    <row r="345" spans="1:27" s="31" customFormat="1" ht="21" hidden="1" customHeight="1" x14ac:dyDescent="0.25">
      <c r="A345" s="70" t="s">
        <v>226</v>
      </c>
      <c r="B345" s="70" t="s">
        <v>150</v>
      </c>
      <c r="C345" s="63" t="s">
        <v>491</v>
      </c>
      <c r="D345" s="70" t="s">
        <v>144</v>
      </c>
      <c r="E345" s="114" t="s">
        <v>488</v>
      </c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46">
        <f>U346</f>
        <v>0</v>
      </c>
      <c r="V345" s="146">
        <f>V346</f>
        <v>0</v>
      </c>
      <c r="W345" s="146">
        <f t="shared" ref="W345" si="140">W346</f>
        <v>0</v>
      </c>
      <c r="X345" s="145" t="e">
        <f t="shared" si="135"/>
        <v>#DIV/0!</v>
      </c>
      <c r="Y345" s="74">
        <f>Y346</f>
        <v>0</v>
      </c>
      <c r="Z345" s="166" t="e">
        <f t="shared" si="133"/>
        <v>#DIV/0!</v>
      </c>
      <c r="AA345" s="56"/>
    </row>
    <row r="346" spans="1:27" s="31" customFormat="1" ht="21" hidden="1" customHeight="1" x14ac:dyDescent="0.25">
      <c r="A346" s="70" t="s">
        <v>226</v>
      </c>
      <c r="B346" s="70" t="s">
        <v>150</v>
      </c>
      <c r="C346" s="63" t="s">
        <v>491</v>
      </c>
      <c r="D346" s="70" t="s">
        <v>159</v>
      </c>
      <c r="E346" s="114" t="s">
        <v>13</v>
      </c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47"/>
      <c r="V346" s="147"/>
      <c r="W346" s="147"/>
      <c r="X346" s="145" t="e">
        <f t="shared" si="135"/>
        <v>#DIV/0!</v>
      </c>
      <c r="Y346" s="37"/>
      <c r="Z346" s="166" t="e">
        <f t="shared" si="133"/>
        <v>#DIV/0!</v>
      </c>
      <c r="AA346" s="56"/>
    </row>
    <row r="347" spans="1:27" s="31" customFormat="1" ht="20.25" hidden="1" customHeight="1" x14ac:dyDescent="0.25">
      <c r="A347" s="70" t="s">
        <v>226</v>
      </c>
      <c r="B347" s="70" t="s">
        <v>150</v>
      </c>
      <c r="C347" s="63" t="s">
        <v>478</v>
      </c>
      <c r="D347" s="70" t="s">
        <v>144</v>
      </c>
      <c r="E347" s="114" t="s">
        <v>477</v>
      </c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46">
        <f t="shared" ref="U347:V347" si="141">U348</f>
        <v>0</v>
      </c>
      <c r="V347" s="146">
        <f t="shared" si="141"/>
        <v>0</v>
      </c>
      <c r="W347" s="146">
        <f>W348</f>
        <v>0</v>
      </c>
      <c r="X347" s="145" t="e">
        <f t="shared" si="135"/>
        <v>#DIV/0!</v>
      </c>
      <c r="Y347" s="74">
        <f>Y348</f>
        <v>0</v>
      </c>
      <c r="Z347" s="166" t="e">
        <f t="shared" si="133"/>
        <v>#DIV/0!</v>
      </c>
      <c r="AA347" s="56"/>
    </row>
    <row r="348" spans="1:27" s="30" customFormat="1" ht="19.5" hidden="1" customHeight="1" x14ac:dyDescent="0.25">
      <c r="A348" s="70" t="s">
        <v>226</v>
      </c>
      <c r="B348" s="70" t="s">
        <v>150</v>
      </c>
      <c r="C348" s="63" t="s">
        <v>478</v>
      </c>
      <c r="D348" s="70" t="s">
        <v>159</v>
      </c>
      <c r="E348" s="114" t="s">
        <v>13</v>
      </c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57"/>
      <c r="V348" s="157">
        <v>0</v>
      </c>
      <c r="W348" s="157">
        <v>0</v>
      </c>
      <c r="X348" s="145" t="e">
        <f t="shared" si="135"/>
        <v>#DIV/0!</v>
      </c>
      <c r="Y348" s="75"/>
      <c r="Z348" s="166" t="e">
        <f t="shared" si="133"/>
        <v>#DIV/0!</v>
      </c>
      <c r="AA348" s="57"/>
    </row>
    <row r="349" spans="1:27" s="31" customFormat="1" ht="15.75" customHeight="1" x14ac:dyDescent="0.25">
      <c r="A349" s="70" t="s">
        <v>226</v>
      </c>
      <c r="B349" s="70" t="s">
        <v>150</v>
      </c>
      <c r="C349" s="63" t="s">
        <v>556</v>
      </c>
      <c r="D349" s="70" t="s">
        <v>144</v>
      </c>
      <c r="E349" s="114" t="s">
        <v>557</v>
      </c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46">
        <f>U350+U354+U357+U360</f>
        <v>2000000</v>
      </c>
      <c r="V349" s="146">
        <f>V350+V354+V357+V360</f>
        <v>2000000</v>
      </c>
      <c r="W349" s="146">
        <f>W350+W354+W357+W360</f>
        <v>2000000</v>
      </c>
      <c r="X349" s="145">
        <f t="shared" si="135"/>
        <v>100</v>
      </c>
      <c r="Y349" s="48">
        <f>Y350+Y354+Y357</f>
        <v>6665552</v>
      </c>
      <c r="Z349" s="166">
        <f t="shared" si="133"/>
        <v>30.00501683881545</v>
      </c>
      <c r="AA349" s="56"/>
    </row>
    <row r="350" spans="1:27" s="31" customFormat="1" ht="27.75" customHeight="1" x14ac:dyDescent="0.25">
      <c r="A350" s="70" t="s">
        <v>226</v>
      </c>
      <c r="B350" s="70" t="s">
        <v>150</v>
      </c>
      <c r="C350" s="63" t="s">
        <v>551</v>
      </c>
      <c r="D350" s="70" t="s">
        <v>144</v>
      </c>
      <c r="E350" s="114" t="s">
        <v>552</v>
      </c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46">
        <f>U352+U353+U351</f>
        <v>2000000</v>
      </c>
      <c r="V350" s="146">
        <f t="shared" ref="V350:W350" si="142">V352+V353+V351</f>
        <v>2000000</v>
      </c>
      <c r="W350" s="146">
        <f t="shared" si="142"/>
        <v>2000000</v>
      </c>
      <c r="X350" s="145">
        <f t="shared" si="135"/>
        <v>100</v>
      </c>
      <c r="Y350" s="74">
        <f>Y352+Y353+Y351</f>
        <v>6229487</v>
      </c>
      <c r="Z350" s="166">
        <f t="shared" si="133"/>
        <v>32.105372400648719</v>
      </c>
      <c r="AA350" s="56"/>
    </row>
    <row r="351" spans="1:27" s="84" customFormat="1" ht="27.75" customHeight="1" x14ac:dyDescent="0.25">
      <c r="A351" s="70" t="s">
        <v>226</v>
      </c>
      <c r="B351" s="70" t="s">
        <v>150</v>
      </c>
      <c r="C351" s="63" t="s">
        <v>702</v>
      </c>
      <c r="D351" s="70" t="s">
        <v>201</v>
      </c>
      <c r="E351" s="114" t="s">
        <v>46</v>
      </c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47">
        <v>491539</v>
      </c>
      <c r="V351" s="147">
        <v>491539</v>
      </c>
      <c r="W351" s="147">
        <v>491539</v>
      </c>
      <c r="X351" s="145">
        <f t="shared" si="135"/>
        <v>100</v>
      </c>
      <c r="Y351" s="37"/>
      <c r="Z351" s="166"/>
      <c r="AA351" s="56"/>
    </row>
    <row r="352" spans="1:27" s="31" customFormat="1" ht="16.5" customHeight="1" x14ac:dyDescent="0.25">
      <c r="A352" s="70" t="s">
        <v>226</v>
      </c>
      <c r="B352" s="70" t="s">
        <v>150</v>
      </c>
      <c r="C352" s="63" t="s">
        <v>551</v>
      </c>
      <c r="D352" s="70" t="s">
        <v>159</v>
      </c>
      <c r="E352" s="114" t="s">
        <v>681</v>
      </c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47">
        <v>1508461</v>
      </c>
      <c r="V352" s="147">
        <v>1508461</v>
      </c>
      <c r="W352" s="147">
        <v>1508461</v>
      </c>
      <c r="X352" s="145">
        <f t="shared" si="135"/>
        <v>100</v>
      </c>
      <c r="Y352" s="37">
        <v>2803312</v>
      </c>
      <c r="Z352" s="166">
        <f t="shared" si="133"/>
        <v>53.809957650093885</v>
      </c>
      <c r="AA352" s="56"/>
    </row>
    <row r="353" spans="1:27" s="31" customFormat="1" ht="26.25" customHeight="1" x14ac:dyDescent="0.25">
      <c r="A353" s="70" t="s">
        <v>226</v>
      </c>
      <c r="B353" s="70" t="s">
        <v>150</v>
      </c>
      <c r="C353" s="63" t="s">
        <v>551</v>
      </c>
      <c r="D353" s="70" t="s">
        <v>531</v>
      </c>
      <c r="E353" s="114" t="s">
        <v>532</v>
      </c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47"/>
      <c r="V353" s="147"/>
      <c r="W353" s="147"/>
      <c r="X353" s="145"/>
      <c r="Y353" s="37">
        <v>3426175</v>
      </c>
      <c r="Z353" s="166">
        <f t="shared" si="133"/>
        <v>0</v>
      </c>
      <c r="AA353" s="56"/>
    </row>
    <row r="354" spans="1:27" s="31" customFormat="1" ht="24.75" hidden="1" customHeight="1" x14ac:dyDescent="0.25">
      <c r="A354" s="70" t="s">
        <v>226</v>
      </c>
      <c r="B354" s="70" t="s">
        <v>150</v>
      </c>
      <c r="C354" s="63" t="s">
        <v>553</v>
      </c>
      <c r="D354" s="70" t="s">
        <v>144</v>
      </c>
      <c r="E354" s="114" t="s">
        <v>554</v>
      </c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46">
        <f>U355+U356</f>
        <v>0</v>
      </c>
      <c r="V354" s="146">
        <f>V355+V356</f>
        <v>0</v>
      </c>
      <c r="W354" s="146">
        <f>W355+W356</f>
        <v>0</v>
      </c>
      <c r="X354" s="145"/>
      <c r="Y354" s="74">
        <f>Y355+Y356</f>
        <v>0</v>
      </c>
      <c r="Z354" s="166" t="e">
        <f t="shared" si="133"/>
        <v>#DIV/0!</v>
      </c>
      <c r="AA354" s="56"/>
    </row>
    <row r="355" spans="1:27" s="31" customFormat="1" ht="15" hidden="1" customHeight="1" x14ac:dyDescent="0.25">
      <c r="A355" s="70" t="s">
        <v>226</v>
      </c>
      <c r="B355" s="70" t="s">
        <v>150</v>
      </c>
      <c r="C355" s="63" t="s">
        <v>553</v>
      </c>
      <c r="D355" s="70" t="s">
        <v>159</v>
      </c>
      <c r="E355" s="114" t="s">
        <v>13</v>
      </c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47"/>
      <c r="V355" s="147"/>
      <c r="W355" s="147"/>
      <c r="X355" s="145"/>
      <c r="Y355" s="37"/>
      <c r="Z355" s="166" t="e">
        <f t="shared" si="133"/>
        <v>#DIV/0!</v>
      </c>
      <c r="AA355" s="56"/>
    </row>
    <row r="356" spans="1:27" s="31" customFormat="1" ht="27" hidden="1" customHeight="1" x14ac:dyDescent="0.25">
      <c r="A356" s="70" t="s">
        <v>226</v>
      </c>
      <c r="B356" s="70" t="s">
        <v>150</v>
      </c>
      <c r="C356" s="63" t="s">
        <v>553</v>
      </c>
      <c r="D356" s="70" t="s">
        <v>531</v>
      </c>
      <c r="E356" s="114" t="s">
        <v>532</v>
      </c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47"/>
      <c r="V356" s="147"/>
      <c r="W356" s="147"/>
      <c r="X356" s="145"/>
      <c r="Y356" s="37"/>
      <c r="Z356" s="166" t="e">
        <f t="shared" si="133"/>
        <v>#DIV/0!</v>
      </c>
      <c r="AA356" s="56"/>
    </row>
    <row r="357" spans="1:27" s="31" customFormat="1" ht="28.5" customHeight="1" x14ac:dyDescent="0.25">
      <c r="A357" s="70" t="s">
        <v>226</v>
      </c>
      <c r="B357" s="70" t="s">
        <v>150</v>
      </c>
      <c r="C357" s="63" t="s">
        <v>555</v>
      </c>
      <c r="D357" s="70" t="s">
        <v>144</v>
      </c>
      <c r="E357" s="114" t="s">
        <v>475</v>
      </c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46">
        <f>U358+U359</f>
        <v>0</v>
      </c>
      <c r="V357" s="146">
        <f t="shared" ref="V357:W357" si="143">V358+V359</f>
        <v>0</v>
      </c>
      <c r="W357" s="146">
        <f t="shared" si="143"/>
        <v>0</v>
      </c>
      <c r="X357" s="145"/>
      <c r="Y357" s="74">
        <f>Y358+Y359</f>
        <v>436065</v>
      </c>
      <c r="Z357" s="166">
        <f t="shared" si="133"/>
        <v>0</v>
      </c>
      <c r="AA357" s="56"/>
    </row>
    <row r="358" spans="1:27" s="31" customFormat="1" ht="15" customHeight="1" x14ac:dyDescent="0.25">
      <c r="A358" s="70" t="s">
        <v>226</v>
      </c>
      <c r="B358" s="70" t="s">
        <v>150</v>
      </c>
      <c r="C358" s="63" t="s">
        <v>555</v>
      </c>
      <c r="D358" s="70" t="s">
        <v>159</v>
      </c>
      <c r="E358" s="114" t="s">
        <v>13</v>
      </c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47"/>
      <c r="V358" s="147"/>
      <c r="W358" s="147"/>
      <c r="X358" s="145"/>
      <c r="Y358" s="37">
        <v>196232</v>
      </c>
      <c r="Z358" s="166">
        <f t="shared" si="133"/>
        <v>0</v>
      </c>
      <c r="AA358" s="56"/>
    </row>
    <row r="359" spans="1:27" s="31" customFormat="1" ht="27.75" customHeight="1" x14ac:dyDescent="0.25">
      <c r="A359" s="70" t="s">
        <v>226</v>
      </c>
      <c r="B359" s="70" t="s">
        <v>150</v>
      </c>
      <c r="C359" s="63" t="s">
        <v>555</v>
      </c>
      <c r="D359" s="70" t="s">
        <v>531</v>
      </c>
      <c r="E359" s="114" t="s">
        <v>532</v>
      </c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47"/>
      <c r="V359" s="147"/>
      <c r="W359" s="147"/>
      <c r="X359" s="145"/>
      <c r="Y359" s="37">
        <v>239833</v>
      </c>
      <c r="Z359" s="166">
        <f t="shared" si="133"/>
        <v>0</v>
      </c>
      <c r="AA359" s="56"/>
    </row>
    <row r="360" spans="1:27" s="31" customFormat="1" ht="28.5" hidden="1" customHeight="1" x14ac:dyDescent="0.25">
      <c r="A360" s="70" t="s">
        <v>226</v>
      </c>
      <c r="B360" s="70" t="s">
        <v>150</v>
      </c>
      <c r="C360" s="63" t="s">
        <v>567</v>
      </c>
      <c r="D360" s="70" t="s">
        <v>144</v>
      </c>
      <c r="E360" s="114" t="s">
        <v>568</v>
      </c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46">
        <f>U361</f>
        <v>0</v>
      </c>
      <c r="V360" s="146">
        <f t="shared" ref="V360:W360" si="144">V361</f>
        <v>0</v>
      </c>
      <c r="W360" s="146">
        <f t="shared" si="144"/>
        <v>0</v>
      </c>
      <c r="X360" s="145" t="e">
        <f t="shared" si="135"/>
        <v>#DIV/0!</v>
      </c>
      <c r="Y360" s="74">
        <f>Y361</f>
        <v>0</v>
      </c>
      <c r="Z360" s="166" t="e">
        <f t="shared" si="133"/>
        <v>#DIV/0!</v>
      </c>
      <c r="AA360" s="56"/>
    </row>
    <row r="361" spans="1:27" s="31" customFormat="1" ht="33" hidden="1" customHeight="1" x14ac:dyDescent="0.25">
      <c r="A361" s="70" t="s">
        <v>226</v>
      </c>
      <c r="B361" s="70" t="s">
        <v>150</v>
      </c>
      <c r="C361" s="63" t="s">
        <v>567</v>
      </c>
      <c r="D361" s="70" t="s">
        <v>531</v>
      </c>
      <c r="E361" s="114" t="s">
        <v>532</v>
      </c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47"/>
      <c r="V361" s="147">
        <v>0</v>
      </c>
      <c r="W361" s="147">
        <v>0</v>
      </c>
      <c r="X361" s="145" t="e">
        <f t="shared" si="135"/>
        <v>#DIV/0!</v>
      </c>
      <c r="Y361" s="74"/>
      <c r="Z361" s="166" t="e">
        <f t="shared" si="133"/>
        <v>#DIV/0!</v>
      </c>
      <c r="AA361" s="56"/>
    </row>
    <row r="362" spans="1:27" s="39" customFormat="1" ht="20.25" hidden="1" customHeight="1" x14ac:dyDescent="0.25">
      <c r="A362" s="70" t="s">
        <v>226</v>
      </c>
      <c r="B362" s="70" t="s">
        <v>150</v>
      </c>
      <c r="C362" s="63" t="s">
        <v>161</v>
      </c>
      <c r="D362" s="70" t="s">
        <v>144</v>
      </c>
      <c r="E362" s="114" t="s">
        <v>15</v>
      </c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46">
        <f>U363</f>
        <v>0</v>
      </c>
      <c r="V362" s="146">
        <f t="shared" ref="V362:W363" si="145">V363</f>
        <v>0</v>
      </c>
      <c r="W362" s="146">
        <f t="shared" si="145"/>
        <v>0</v>
      </c>
      <c r="X362" s="145" t="e">
        <f t="shared" si="135"/>
        <v>#DIV/0!</v>
      </c>
      <c r="Y362" s="74"/>
      <c r="Z362" s="166" t="e">
        <f t="shared" si="133"/>
        <v>#DIV/0!</v>
      </c>
      <c r="AA362" s="56"/>
    </row>
    <row r="363" spans="1:27" s="39" customFormat="1" ht="18" hidden="1" customHeight="1" x14ac:dyDescent="0.25">
      <c r="A363" s="70" t="s">
        <v>226</v>
      </c>
      <c r="B363" s="70" t="s">
        <v>150</v>
      </c>
      <c r="C363" s="63" t="s">
        <v>176</v>
      </c>
      <c r="D363" s="70" t="s">
        <v>144</v>
      </c>
      <c r="E363" s="114" t="s">
        <v>25</v>
      </c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46">
        <f>U364</f>
        <v>0</v>
      </c>
      <c r="V363" s="146">
        <f t="shared" si="145"/>
        <v>0</v>
      </c>
      <c r="W363" s="146">
        <f t="shared" si="145"/>
        <v>0</v>
      </c>
      <c r="X363" s="145" t="e">
        <f t="shared" si="135"/>
        <v>#DIV/0!</v>
      </c>
      <c r="Y363" s="74"/>
      <c r="Z363" s="166" t="e">
        <f t="shared" si="133"/>
        <v>#DIV/0!</v>
      </c>
      <c r="AA363" s="56"/>
    </row>
    <row r="364" spans="1:27" s="39" customFormat="1" ht="15.75" hidden="1" customHeight="1" x14ac:dyDescent="0.25">
      <c r="A364" s="70" t="s">
        <v>226</v>
      </c>
      <c r="B364" s="70" t="s">
        <v>150</v>
      </c>
      <c r="C364" s="63" t="s">
        <v>177</v>
      </c>
      <c r="D364" s="70" t="s">
        <v>144</v>
      </c>
      <c r="E364" s="114" t="s">
        <v>26</v>
      </c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46">
        <f>U365+U366</f>
        <v>0</v>
      </c>
      <c r="V364" s="146">
        <f t="shared" ref="V364:W364" si="146">V365+V366</f>
        <v>0</v>
      </c>
      <c r="W364" s="146">
        <f t="shared" si="146"/>
        <v>0</v>
      </c>
      <c r="X364" s="145" t="e">
        <f t="shared" si="135"/>
        <v>#DIV/0!</v>
      </c>
      <c r="Y364" s="74"/>
      <c r="Z364" s="166" t="e">
        <f t="shared" si="133"/>
        <v>#DIV/0!</v>
      </c>
      <c r="AA364" s="56"/>
    </row>
    <row r="365" spans="1:27" s="39" customFormat="1" ht="16.5" hidden="1" customHeight="1" x14ac:dyDescent="0.25">
      <c r="A365" s="70" t="s">
        <v>226</v>
      </c>
      <c r="B365" s="70" t="s">
        <v>150</v>
      </c>
      <c r="C365" s="63" t="s">
        <v>177</v>
      </c>
      <c r="D365" s="70" t="s">
        <v>159</v>
      </c>
      <c r="E365" s="114" t="s">
        <v>13</v>
      </c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47"/>
      <c r="V365" s="147"/>
      <c r="W365" s="147"/>
      <c r="X365" s="145" t="e">
        <f t="shared" si="135"/>
        <v>#DIV/0!</v>
      </c>
      <c r="Y365" s="74"/>
      <c r="Z365" s="166" t="e">
        <f t="shared" si="133"/>
        <v>#DIV/0!</v>
      </c>
      <c r="AA365" s="56"/>
    </row>
    <row r="366" spans="1:27" s="39" customFormat="1" ht="27.75" hidden="1" customHeight="1" x14ac:dyDescent="0.25">
      <c r="A366" s="70" t="s">
        <v>226</v>
      </c>
      <c r="B366" s="70" t="s">
        <v>150</v>
      </c>
      <c r="C366" s="63" t="s">
        <v>177</v>
      </c>
      <c r="D366" s="70" t="s">
        <v>178</v>
      </c>
      <c r="E366" s="114" t="s">
        <v>546</v>
      </c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47"/>
      <c r="V366" s="147"/>
      <c r="W366" s="147"/>
      <c r="X366" s="145" t="e">
        <f t="shared" si="135"/>
        <v>#DIV/0!</v>
      </c>
      <c r="Y366" s="74"/>
      <c r="Z366" s="166" t="e">
        <f t="shared" si="133"/>
        <v>#DIV/0!</v>
      </c>
      <c r="AA366" s="56"/>
    </row>
    <row r="367" spans="1:27" s="30" customFormat="1" ht="15" customHeight="1" x14ac:dyDescent="0.25">
      <c r="A367" s="44" t="s">
        <v>226</v>
      </c>
      <c r="B367" s="44" t="s">
        <v>226</v>
      </c>
      <c r="C367" s="63" t="s">
        <v>143</v>
      </c>
      <c r="D367" s="44" t="s">
        <v>144</v>
      </c>
      <c r="E367" s="114" t="s">
        <v>95</v>
      </c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81">
        <f>U368+U386+U393</f>
        <v>36619556.82</v>
      </c>
      <c r="V367" s="81">
        <f t="shared" ref="V367:W367" si="147">V368+V386+V393</f>
        <v>23069650.82</v>
      </c>
      <c r="W367" s="81">
        <f t="shared" si="147"/>
        <v>23069640.34</v>
      </c>
      <c r="X367" s="145">
        <f t="shared" si="135"/>
        <v>99.999954572351001</v>
      </c>
      <c r="Y367" s="48">
        <f>Y368+Y386+Y393</f>
        <v>20280410</v>
      </c>
      <c r="Z367" s="166">
        <f t="shared" si="133"/>
        <v>113.75332323163092</v>
      </c>
      <c r="AA367" s="50"/>
    </row>
    <row r="368" spans="1:27" s="30" customFormat="1" ht="26.25" customHeight="1" x14ac:dyDescent="0.25">
      <c r="A368" s="44" t="s">
        <v>226</v>
      </c>
      <c r="B368" s="44" t="s">
        <v>226</v>
      </c>
      <c r="C368" s="63" t="s">
        <v>197</v>
      </c>
      <c r="D368" s="44" t="s">
        <v>144</v>
      </c>
      <c r="E368" s="104" t="s">
        <v>690</v>
      </c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81">
        <f>U369</f>
        <v>23848132.82</v>
      </c>
      <c r="V368" s="81">
        <f t="shared" ref="V368:Y369" si="148">V369</f>
        <v>13420189.820000002</v>
      </c>
      <c r="W368" s="81">
        <f t="shared" si="148"/>
        <v>13420179.34</v>
      </c>
      <c r="X368" s="145">
        <f t="shared" si="135"/>
        <v>99.999921908705147</v>
      </c>
      <c r="Y368" s="48">
        <f t="shared" si="148"/>
        <v>8257601</v>
      </c>
      <c r="Z368" s="166">
        <f t="shared" si="133"/>
        <v>162.51910621498908</v>
      </c>
      <c r="AA368" s="50"/>
    </row>
    <row r="369" spans="1:27" s="30" customFormat="1" ht="26.25" customHeight="1" x14ac:dyDescent="0.25">
      <c r="A369" s="44" t="s">
        <v>226</v>
      </c>
      <c r="B369" s="44" t="s">
        <v>226</v>
      </c>
      <c r="C369" s="63" t="s">
        <v>232</v>
      </c>
      <c r="D369" s="44" t="s">
        <v>144</v>
      </c>
      <c r="E369" s="125" t="s">
        <v>456</v>
      </c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80">
        <f>U370</f>
        <v>23848132.82</v>
      </c>
      <c r="V369" s="80">
        <f t="shared" si="148"/>
        <v>13420189.820000002</v>
      </c>
      <c r="W369" s="80">
        <f t="shared" si="148"/>
        <v>13420179.34</v>
      </c>
      <c r="X369" s="145">
        <f t="shared" si="135"/>
        <v>99.999921908705147</v>
      </c>
      <c r="Y369" s="46">
        <f t="shared" si="148"/>
        <v>8257601</v>
      </c>
      <c r="Z369" s="166">
        <f t="shared" si="133"/>
        <v>162.51910621498908</v>
      </c>
      <c r="AA369" s="50"/>
    </row>
    <row r="370" spans="1:27" s="30" customFormat="1" ht="15.75" customHeight="1" x14ac:dyDescent="0.25">
      <c r="A370" s="44" t="s">
        <v>226</v>
      </c>
      <c r="B370" s="44" t="s">
        <v>226</v>
      </c>
      <c r="C370" s="63" t="s">
        <v>269</v>
      </c>
      <c r="D370" s="44" t="s">
        <v>144</v>
      </c>
      <c r="E370" s="114" t="s">
        <v>96</v>
      </c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81">
        <f>U373+U371</f>
        <v>23848132.82</v>
      </c>
      <c r="V370" s="81">
        <f t="shared" ref="V370:W370" si="149">V373+V371</f>
        <v>13420189.820000002</v>
      </c>
      <c r="W370" s="81">
        <f t="shared" si="149"/>
        <v>13420179.34</v>
      </c>
      <c r="X370" s="145">
        <f t="shared" si="135"/>
        <v>99.999921908705147</v>
      </c>
      <c r="Y370" s="48">
        <f>Y373+Y371</f>
        <v>8257601</v>
      </c>
      <c r="Z370" s="166">
        <f t="shared" si="133"/>
        <v>162.51910621498908</v>
      </c>
      <c r="AA370" s="50"/>
    </row>
    <row r="371" spans="1:27" s="30" customFormat="1" ht="15.75" customHeight="1" x14ac:dyDescent="0.25">
      <c r="A371" s="73" t="s">
        <v>226</v>
      </c>
      <c r="B371" s="73" t="s">
        <v>226</v>
      </c>
      <c r="C371" s="63" t="s">
        <v>682</v>
      </c>
      <c r="D371" s="73" t="s">
        <v>144</v>
      </c>
      <c r="E371" s="114" t="s">
        <v>20</v>
      </c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81">
        <f>U372</f>
        <v>4038.38</v>
      </c>
      <c r="V371" s="81">
        <f t="shared" ref="V371:W371" si="150">V372</f>
        <v>0.38</v>
      </c>
      <c r="W371" s="81">
        <f t="shared" si="150"/>
        <v>0</v>
      </c>
      <c r="X371" s="145">
        <f t="shared" si="135"/>
        <v>0</v>
      </c>
      <c r="Y371" s="48">
        <f>Y372</f>
        <v>0</v>
      </c>
      <c r="Z371" s="166"/>
      <c r="AA371" s="50"/>
    </row>
    <row r="372" spans="1:27" s="30" customFormat="1" ht="15.75" customHeight="1" x14ac:dyDescent="0.25">
      <c r="A372" s="73" t="s">
        <v>226</v>
      </c>
      <c r="B372" s="73" t="s">
        <v>226</v>
      </c>
      <c r="C372" s="63" t="s">
        <v>682</v>
      </c>
      <c r="D372" s="73" t="s">
        <v>159</v>
      </c>
      <c r="E372" s="114" t="s">
        <v>681</v>
      </c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78">
        <v>4038.38</v>
      </c>
      <c r="V372" s="78">
        <v>0.38</v>
      </c>
      <c r="W372" s="78"/>
      <c r="X372" s="145">
        <f t="shared" si="135"/>
        <v>0</v>
      </c>
      <c r="Y372" s="38"/>
      <c r="Z372" s="166"/>
      <c r="AA372" s="50"/>
    </row>
    <row r="373" spans="1:27" s="30" customFormat="1" ht="15.75" customHeight="1" x14ac:dyDescent="0.25">
      <c r="A373" s="44" t="s">
        <v>226</v>
      </c>
      <c r="B373" s="44" t="s">
        <v>226</v>
      </c>
      <c r="C373" s="63" t="s">
        <v>270</v>
      </c>
      <c r="D373" s="44" t="s">
        <v>144</v>
      </c>
      <c r="E373" s="114" t="s">
        <v>97</v>
      </c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81">
        <f>SUM(U374:U385)</f>
        <v>23844094.440000001</v>
      </c>
      <c r="V373" s="81">
        <f>SUM(V374:V385)</f>
        <v>13420189.440000001</v>
      </c>
      <c r="W373" s="81">
        <f>SUM(W374:W385)</f>
        <v>13420179.34</v>
      </c>
      <c r="X373" s="145">
        <f t="shared" si="135"/>
        <v>99.999924740257612</v>
      </c>
      <c r="Y373" s="48">
        <f>SUM(Y374:Y385)</f>
        <v>8257601</v>
      </c>
      <c r="Z373" s="166">
        <f t="shared" si="133"/>
        <v>162.51910621498908</v>
      </c>
      <c r="AA373" s="50"/>
    </row>
    <row r="374" spans="1:27" s="30" customFormat="1" ht="15.75" customHeight="1" x14ac:dyDescent="0.25">
      <c r="A374" s="44" t="s">
        <v>226</v>
      </c>
      <c r="B374" s="44" t="s">
        <v>226</v>
      </c>
      <c r="C374" s="63" t="s">
        <v>270</v>
      </c>
      <c r="D374" s="44" t="s">
        <v>271</v>
      </c>
      <c r="E374" s="114" t="s">
        <v>98</v>
      </c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78">
        <v>11045608.09</v>
      </c>
      <c r="V374" s="78">
        <v>6489476.0899999999</v>
      </c>
      <c r="W374" s="78">
        <v>6489474.7800000003</v>
      </c>
      <c r="X374" s="145">
        <f t="shared" si="135"/>
        <v>99.999979813470588</v>
      </c>
      <c r="Y374" s="38">
        <v>3894557</v>
      </c>
      <c r="Z374" s="166">
        <f t="shared" si="133"/>
        <v>166.6293439793024</v>
      </c>
      <c r="AA374" s="50"/>
    </row>
    <row r="375" spans="1:27" s="30" customFormat="1" ht="15.75" customHeight="1" x14ac:dyDescent="0.25">
      <c r="A375" s="44" t="s">
        <v>226</v>
      </c>
      <c r="B375" s="44" t="s">
        <v>226</v>
      </c>
      <c r="C375" s="63" t="s">
        <v>270</v>
      </c>
      <c r="D375" s="44" t="s">
        <v>272</v>
      </c>
      <c r="E375" s="114" t="s">
        <v>99</v>
      </c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78">
        <v>179330</v>
      </c>
      <c r="V375" s="147"/>
      <c r="W375" s="147"/>
      <c r="X375" s="145"/>
      <c r="Y375" s="38"/>
      <c r="Z375" s="166"/>
      <c r="AA375" s="50"/>
    </row>
    <row r="376" spans="1:27" s="30" customFormat="1" ht="26.25" customHeight="1" x14ac:dyDescent="0.25">
      <c r="A376" s="44" t="s">
        <v>226</v>
      </c>
      <c r="B376" s="44" t="s">
        <v>226</v>
      </c>
      <c r="C376" s="63" t="s">
        <v>270</v>
      </c>
      <c r="D376" s="44" t="s">
        <v>273</v>
      </c>
      <c r="E376" s="114" t="s">
        <v>100</v>
      </c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78">
        <v>3203574.65</v>
      </c>
      <c r="V376" s="158">
        <v>1640480.65</v>
      </c>
      <c r="W376" s="158">
        <v>1640480.51</v>
      </c>
      <c r="X376" s="145">
        <f t="shared" si="135"/>
        <v>99.999991465915798</v>
      </c>
      <c r="Y376" s="37">
        <v>1086970</v>
      </c>
      <c r="Z376" s="166">
        <f t="shared" si="133"/>
        <v>150.92233548304</v>
      </c>
      <c r="AA376" s="50"/>
    </row>
    <row r="377" spans="1:27" s="30" customFormat="1" ht="18.75" hidden="1" customHeight="1" x14ac:dyDescent="0.25">
      <c r="A377" s="44" t="s">
        <v>226</v>
      </c>
      <c r="B377" s="44" t="s">
        <v>226</v>
      </c>
      <c r="C377" s="63" t="s">
        <v>270</v>
      </c>
      <c r="D377" s="44" t="s">
        <v>320</v>
      </c>
      <c r="E377" s="114" t="s">
        <v>321</v>
      </c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78"/>
      <c r="V377" s="147"/>
      <c r="W377" s="147"/>
      <c r="X377" s="145" t="e">
        <f t="shared" si="135"/>
        <v>#DIV/0!</v>
      </c>
      <c r="Y377" s="38"/>
      <c r="Z377" s="166" t="e">
        <f t="shared" si="133"/>
        <v>#DIV/0!</v>
      </c>
      <c r="AA377" s="50"/>
    </row>
    <row r="378" spans="1:27" s="30" customFormat="1" ht="17.25" customHeight="1" x14ac:dyDescent="0.25">
      <c r="A378" s="44" t="s">
        <v>226</v>
      </c>
      <c r="B378" s="44" t="s">
        <v>226</v>
      </c>
      <c r="C378" s="63" t="s">
        <v>270</v>
      </c>
      <c r="D378" s="44" t="s">
        <v>159</v>
      </c>
      <c r="E378" s="114" t="s">
        <v>681</v>
      </c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78">
        <v>7857949.1100000003</v>
      </c>
      <c r="V378" s="147">
        <v>4481755.1100000003</v>
      </c>
      <c r="W378" s="147">
        <v>4481749.66</v>
      </c>
      <c r="X378" s="145">
        <f t="shared" si="135"/>
        <v>99.999878395854608</v>
      </c>
      <c r="Y378" s="37">
        <v>2564112</v>
      </c>
      <c r="Z378" s="166">
        <f t="shared" si="133"/>
        <v>174.78759352165585</v>
      </c>
      <c r="AA378" s="50"/>
    </row>
    <row r="379" spans="1:27" s="30" customFormat="1" x14ac:dyDescent="0.25">
      <c r="A379" s="44" t="s">
        <v>226</v>
      </c>
      <c r="B379" s="44" t="s">
        <v>226</v>
      </c>
      <c r="C379" s="63" t="s">
        <v>270</v>
      </c>
      <c r="D379" s="44" t="s">
        <v>604</v>
      </c>
      <c r="E379" s="114" t="s">
        <v>605</v>
      </c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78">
        <v>640767.06000000006</v>
      </c>
      <c r="V379" s="147">
        <v>210986.06</v>
      </c>
      <c r="W379" s="147">
        <v>210983.39</v>
      </c>
      <c r="X379" s="145">
        <f t="shared" si="135"/>
        <v>99.998734513550332</v>
      </c>
      <c r="Y379" s="37">
        <v>90458</v>
      </c>
      <c r="Z379" s="166" t="s">
        <v>715</v>
      </c>
      <c r="AA379" s="50"/>
    </row>
    <row r="380" spans="1:27" s="30" customFormat="1" ht="26.25" hidden="1" customHeight="1" x14ac:dyDescent="0.25">
      <c r="A380" s="44" t="s">
        <v>226</v>
      </c>
      <c r="B380" s="44" t="s">
        <v>226</v>
      </c>
      <c r="C380" s="63" t="s">
        <v>270</v>
      </c>
      <c r="D380" s="44" t="s">
        <v>306</v>
      </c>
      <c r="E380" s="114" t="s">
        <v>127</v>
      </c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78"/>
      <c r="V380" s="147"/>
      <c r="W380" s="147"/>
      <c r="X380" s="145" t="e">
        <f t="shared" si="135"/>
        <v>#DIV/0!</v>
      </c>
      <c r="Y380" s="37"/>
      <c r="Z380" s="166" t="e">
        <f t="shared" si="133"/>
        <v>#DIV/0!</v>
      </c>
      <c r="AA380" s="50"/>
    </row>
    <row r="381" spans="1:27" s="30" customFormat="1" ht="17.25" customHeight="1" x14ac:dyDescent="0.25">
      <c r="A381" s="44" t="s">
        <v>226</v>
      </c>
      <c r="B381" s="44" t="s">
        <v>226</v>
      </c>
      <c r="C381" s="63" t="s">
        <v>270</v>
      </c>
      <c r="D381" s="44" t="s">
        <v>178</v>
      </c>
      <c r="E381" s="114" t="s">
        <v>594</v>
      </c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78">
        <v>1000</v>
      </c>
      <c r="V381" s="147"/>
      <c r="W381" s="147"/>
      <c r="X381" s="145"/>
      <c r="Y381" s="37"/>
      <c r="Z381" s="166"/>
      <c r="AA381" s="50"/>
    </row>
    <row r="382" spans="1:27" s="30" customFormat="1" ht="17.25" customHeight="1" x14ac:dyDescent="0.25">
      <c r="A382" s="44" t="s">
        <v>226</v>
      </c>
      <c r="B382" s="44" t="s">
        <v>226</v>
      </c>
      <c r="C382" s="63" t="s">
        <v>270</v>
      </c>
      <c r="D382" s="44" t="s">
        <v>151</v>
      </c>
      <c r="E382" s="114" t="s">
        <v>7</v>
      </c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78">
        <v>836249</v>
      </c>
      <c r="V382" s="147">
        <v>549379</v>
      </c>
      <c r="W382" s="147">
        <v>549379</v>
      </c>
      <c r="X382" s="145">
        <f t="shared" si="135"/>
        <v>100</v>
      </c>
      <c r="Y382" s="38">
        <v>590580</v>
      </c>
      <c r="Z382" s="166">
        <f t="shared" si="133"/>
        <v>93.023637779809675</v>
      </c>
      <c r="AA382" s="50"/>
    </row>
    <row r="383" spans="1:27" s="30" customFormat="1" ht="17.25" customHeight="1" x14ac:dyDescent="0.25">
      <c r="A383" s="44" t="s">
        <v>226</v>
      </c>
      <c r="B383" s="44" t="s">
        <v>226</v>
      </c>
      <c r="C383" s="63" t="s">
        <v>270</v>
      </c>
      <c r="D383" s="44" t="s">
        <v>152</v>
      </c>
      <c r="E383" s="114" t="s">
        <v>8</v>
      </c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78">
        <v>66000</v>
      </c>
      <c r="V383" s="147">
        <v>48112</v>
      </c>
      <c r="W383" s="147">
        <v>48112</v>
      </c>
      <c r="X383" s="145">
        <f t="shared" si="135"/>
        <v>100</v>
      </c>
      <c r="Y383" s="38">
        <v>30924</v>
      </c>
      <c r="Z383" s="166">
        <f t="shared" si="133"/>
        <v>155.58142543008665</v>
      </c>
      <c r="AA383" s="50"/>
    </row>
    <row r="384" spans="1:27" s="30" customFormat="1" ht="16.5" customHeight="1" x14ac:dyDescent="0.25">
      <c r="A384" s="44" t="s">
        <v>226</v>
      </c>
      <c r="B384" s="44" t="s">
        <v>226</v>
      </c>
      <c r="C384" s="63" t="s">
        <v>270</v>
      </c>
      <c r="D384" s="44" t="s">
        <v>153</v>
      </c>
      <c r="E384" s="114" t="s">
        <v>9</v>
      </c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78">
        <v>13616.53</v>
      </c>
      <c r="V384" s="78">
        <v>0.53</v>
      </c>
      <c r="W384" s="78"/>
      <c r="X384" s="145">
        <f t="shared" si="135"/>
        <v>0</v>
      </c>
      <c r="Y384" s="38"/>
      <c r="Z384" s="166"/>
      <c r="AA384" s="50"/>
    </row>
    <row r="385" spans="1:27" s="17" customFormat="1" ht="36.75" hidden="1" customHeight="1" x14ac:dyDescent="0.25">
      <c r="A385" s="58" t="s">
        <v>226</v>
      </c>
      <c r="B385" s="58" t="s">
        <v>226</v>
      </c>
      <c r="C385" s="65" t="s">
        <v>177</v>
      </c>
      <c r="D385" s="58" t="s">
        <v>178</v>
      </c>
      <c r="E385" s="134" t="s">
        <v>27</v>
      </c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81"/>
      <c r="V385" s="81"/>
      <c r="W385" s="81"/>
      <c r="X385" s="145" t="e">
        <f t="shared" si="135"/>
        <v>#DIV/0!</v>
      </c>
      <c r="Y385" s="38">
        <v>0</v>
      </c>
      <c r="Z385" s="166" t="e">
        <f t="shared" si="133"/>
        <v>#DIV/0!</v>
      </c>
      <c r="AA385" s="59"/>
    </row>
    <row r="386" spans="1:27" s="17" customFormat="1" ht="26.25" customHeight="1" x14ac:dyDescent="0.25">
      <c r="A386" s="44" t="s">
        <v>226</v>
      </c>
      <c r="B386" s="44" t="s">
        <v>226</v>
      </c>
      <c r="C386" s="63" t="s">
        <v>471</v>
      </c>
      <c r="D386" s="44" t="s">
        <v>144</v>
      </c>
      <c r="E386" s="114" t="s">
        <v>558</v>
      </c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81">
        <f>U387</f>
        <v>12771424</v>
      </c>
      <c r="V386" s="146">
        <f t="shared" ref="V386:W387" si="151">V387</f>
        <v>9649461</v>
      </c>
      <c r="W386" s="146">
        <f t="shared" si="151"/>
        <v>9649461</v>
      </c>
      <c r="X386" s="145">
        <f t="shared" si="135"/>
        <v>100</v>
      </c>
      <c r="Y386" s="48">
        <f>Y387</f>
        <v>10124576</v>
      </c>
      <c r="Z386" s="166">
        <f t="shared" si="133"/>
        <v>95.30730965918967</v>
      </c>
      <c r="AA386" s="59"/>
    </row>
    <row r="387" spans="1:27" s="17" customFormat="1" ht="26.25" customHeight="1" x14ac:dyDescent="0.25">
      <c r="A387" s="44" t="s">
        <v>226</v>
      </c>
      <c r="B387" s="44" t="s">
        <v>226</v>
      </c>
      <c r="C387" s="63" t="s">
        <v>468</v>
      </c>
      <c r="D387" s="44" t="s">
        <v>144</v>
      </c>
      <c r="E387" s="114" t="s">
        <v>472</v>
      </c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81">
        <f>U388</f>
        <v>12771424</v>
      </c>
      <c r="V387" s="146">
        <f t="shared" si="151"/>
        <v>9649461</v>
      </c>
      <c r="W387" s="146">
        <f t="shared" si="151"/>
        <v>9649461</v>
      </c>
      <c r="X387" s="145">
        <f t="shared" si="135"/>
        <v>100</v>
      </c>
      <c r="Y387" s="48">
        <f>Y388</f>
        <v>10124576</v>
      </c>
      <c r="Z387" s="166">
        <f t="shared" si="133"/>
        <v>95.30730965918967</v>
      </c>
      <c r="AA387" s="59"/>
    </row>
    <row r="388" spans="1:27" s="17" customFormat="1" ht="26.25" customHeight="1" x14ac:dyDescent="0.25">
      <c r="A388" s="44" t="s">
        <v>226</v>
      </c>
      <c r="B388" s="44" t="s">
        <v>226</v>
      </c>
      <c r="C388" s="63" t="s">
        <v>556</v>
      </c>
      <c r="D388" s="44" t="s">
        <v>144</v>
      </c>
      <c r="E388" s="114" t="s">
        <v>611</v>
      </c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81">
        <f>U389+U391</f>
        <v>12771424</v>
      </c>
      <c r="V388" s="146">
        <f>V389+V391</f>
        <v>9649461</v>
      </c>
      <c r="W388" s="146">
        <f t="shared" ref="W388" si="152">W389+W391</f>
        <v>9649461</v>
      </c>
      <c r="X388" s="145">
        <f t="shared" si="135"/>
        <v>100</v>
      </c>
      <c r="Y388" s="48">
        <f>Y389+Y391</f>
        <v>10124576</v>
      </c>
      <c r="Z388" s="166">
        <f t="shared" si="133"/>
        <v>95.30730965918967</v>
      </c>
      <c r="AA388" s="59"/>
    </row>
    <row r="389" spans="1:27" s="17" customFormat="1" ht="42" hidden="1" customHeight="1" x14ac:dyDescent="0.25">
      <c r="A389" s="44" t="s">
        <v>226</v>
      </c>
      <c r="B389" s="44" t="s">
        <v>226</v>
      </c>
      <c r="C389" s="63" t="s">
        <v>607</v>
      </c>
      <c r="D389" s="44" t="s">
        <v>144</v>
      </c>
      <c r="E389" s="114" t="s">
        <v>609</v>
      </c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81">
        <f>U390</f>
        <v>0</v>
      </c>
      <c r="V389" s="150">
        <f t="shared" ref="V389:W389" si="153">V390</f>
        <v>0</v>
      </c>
      <c r="W389" s="150">
        <f t="shared" si="153"/>
        <v>0</v>
      </c>
      <c r="X389" s="145" t="e">
        <f t="shared" si="135"/>
        <v>#DIV/0!</v>
      </c>
      <c r="Y389" s="48">
        <f>Y390</f>
        <v>0</v>
      </c>
      <c r="Z389" s="166" t="e">
        <f t="shared" si="133"/>
        <v>#DIV/0!</v>
      </c>
      <c r="AA389" s="59"/>
    </row>
    <row r="390" spans="1:27" s="17" customFormat="1" hidden="1" x14ac:dyDescent="0.25">
      <c r="A390" s="44" t="s">
        <v>226</v>
      </c>
      <c r="B390" s="44" t="s">
        <v>226</v>
      </c>
      <c r="C390" s="63" t="s">
        <v>607</v>
      </c>
      <c r="D390" s="44" t="s">
        <v>159</v>
      </c>
      <c r="E390" s="114" t="s">
        <v>13</v>
      </c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78"/>
      <c r="V390" s="78"/>
      <c r="W390" s="78"/>
      <c r="X390" s="145" t="e">
        <f t="shared" si="135"/>
        <v>#DIV/0!</v>
      </c>
      <c r="Y390" s="38"/>
      <c r="Z390" s="166" t="e">
        <f t="shared" si="133"/>
        <v>#DIV/0!</v>
      </c>
      <c r="AA390" s="59"/>
    </row>
    <row r="391" spans="1:27" s="17" customFormat="1" ht="41.25" customHeight="1" x14ac:dyDescent="0.25">
      <c r="A391" s="44" t="s">
        <v>226</v>
      </c>
      <c r="B391" s="44" t="s">
        <v>226</v>
      </c>
      <c r="C391" s="63" t="s">
        <v>608</v>
      </c>
      <c r="D391" s="44" t="s">
        <v>144</v>
      </c>
      <c r="E391" s="114" t="s">
        <v>610</v>
      </c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81">
        <f>U392</f>
        <v>12771424</v>
      </c>
      <c r="V391" s="81">
        <f t="shared" ref="V391:W391" si="154">V392</f>
        <v>9649461</v>
      </c>
      <c r="W391" s="81">
        <f t="shared" si="154"/>
        <v>9649461</v>
      </c>
      <c r="X391" s="145">
        <f t="shared" si="135"/>
        <v>100</v>
      </c>
      <c r="Y391" s="48">
        <f>Y392</f>
        <v>10124576</v>
      </c>
      <c r="Z391" s="166">
        <f t="shared" si="133"/>
        <v>95.30730965918967</v>
      </c>
      <c r="AA391" s="59"/>
    </row>
    <row r="392" spans="1:27" s="17" customFormat="1" ht="17.25" customHeight="1" x14ac:dyDescent="0.25">
      <c r="A392" s="44" t="s">
        <v>226</v>
      </c>
      <c r="B392" s="44" t="s">
        <v>226</v>
      </c>
      <c r="C392" s="63" t="s">
        <v>608</v>
      </c>
      <c r="D392" s="44" t="s">
        <v>159</v>
      </c>
      <c r="E392" s="114" t="s">
        <v>600</v>
      </c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78">
        <v>12771424</v>
      </c>
      <c r="V392" s="78">
        <v>9649461</v>
      </c>
      <c r="W392" s="78">
        <v>9649461</v>
      </c>
      <c r="X392" s="145">
        <f t="shared" si="135"/>
        <v>100</v>
      </c>
      <c r="Y392" s="38">
        <v>10124576</v>
      </c>
      <c r="Z392" s="166">
        <f t="shared" si="133"/>
        <v>95.30730965918967</v>
      </c>
      <c r="AA392" s="59"/>
    </row>
    <row r="393" spans="1:27" s="17" customFormat="1" ht="17.25" customHeight="1" x14ac:dyDescent="0.25">
      <c r="A393" s="44" t="s">
        <v>226</v>
      </c>
      <c r="B393" s="44" t="s">
        <v>226</v>
      </c>
      <c r="C393" s="63" t="s">
        <v>161</v>
      </c>
      <c r="D393" s="44" t="s">
        <v>144</v>
      </c>
      <c r="E393" s="114" t="s">
        <v>15</v>
      </c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81">
        <f>U394</f>
        <v>0</v>
      </c>
      <c r="V393" s="81">
        <f t="shared" ref="V393:W394" si="155">V394</f>
        <v>0</v>
      </c>
      <c r="W393" s="81">
        <f t="shared" si="155"/>
        <v>0</v>
      </c>
      <c r="X393" s="145"/>
      <c r="Y393" s="48">
        <f>Y394</f>
        <v>1898233</v>
      </c>
      <c r="Z393" s="166">
        <f t="shared" si="133"/>
        <v>0</v>
      </c>
      <c r="AA393" s="59"/>
    </row>
    <row r="394" spans="1:27" s="17" customFormat="1" ht="17.25" customHeight="1" x14ac:dyDescent="0.25">
      <c r="A394" s="44" t="s">
        <v>226</v>
      </c>
      <c r="B394" s="44" t="s">
        <v>226</v>
      </c>
      <c r="C394" s="63" t="s">
        <v>176</v>
      </c>
      <c r="D394" s="44" t="s">
        <v>144</v>
      </c>
      <c r="E394" s="114" t="s">
        <v>25</v>
      </c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81">
        <f>U395</f>
        <v>0</v>
      </c>
      <c r="V394" s="81">
        <f t="shared" si="155"/>
        <v>0</v>
      </c>
      <c r="W394" s="81">
        <f t="shared" si="155"/>
        <v>0</v>
      </c>
      <c r="X394" s="145"/>
      <c r="Y394" s="48">
        <f>Y395</f>
        <v>1898233</v>
      </c>
      <c r="Z394" s="166">
        <f t="shared" si="133"/>
        <v>0</v>
      </c>
      <c r="AA394" s="59"/>
    </row>
    <row r="395" spans="1:27" s="17" customFormat="1" ht="17.25" customHeight="1" x14ac:dyDescent="0.25">
      <c r="A395" s="44" t="s">
        <v>226</v>
      </c>
      <c r="B395" s="44" t="s">
        <v>226</v>
      </c>
      <c r="C395" s="63" t="s">
        <v>402</v>
      </c>
      <c r="D395" s="44" t="s">
        <v>144</v>
      </c>
      <c r="E395" s="114" t="s">
        <v>403</v>
      </c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81">
        <f>SUM(U396:U401)</f>
        <v>0</v>
      </c>
      <c r="V395" s="81">
        <f t="shared" ref="V395:W395" si="156">SUM(V396:V401)</f>
        <v>0</v>
      </c>
      <c r="W395" s="81">
        <f t="shared" si="156"/>
        <v>0</v>
      </c>
      <c r="X395" s="145"/>
      <c r="Y395" s="48">
        <f>SUM(Y396:Y401)</f>
        <v>1898233</v>
      </c>
      <c r="Z395" s="166">
        <f t="shared" si="133"/>
        <v>0</v>
      </c>
      <c r="AA395" s="59"/>
    </row>
    <row r="396" spans="1:27" s="17" customFormat="1" ht="17.25" customHeight="1" x14ac:dyDescent="0.25">
      <c r="A396" s="44" t="s">
        <v>226</v>
      </c>
      <c r="B396" s="44" t="s">
        <v>226</v>
      </c>
      <c r="C396" s="63" t="s">
        <v>402</v>
      </c>
      <c r="D396" s="44" t="s">
        <v>271</v>
      </c>
      <c r="E396" s="114" t="s">
        <v>98</v>
      </c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78"/>
      <c r="V396" s="78"/>
      <c r="W396" s="78"/>
      <c r="X396" s="145"/>
      <c r="Y396" s="38">
        <v>204571</v>
      </c>
      <c r="Z396" s="166">
        <f t="shared" ref="Z396:Z459" si="157">W396/Y396*100</f>
        <v>0</v>
      </c>
      <c r="AA396" s="59"/>
    </row>
    <row r="397" spans="1:27" s="17" customFormat="1" ht="29.25" customHeight="1" x14ac:dyDescent="0.25">
      <c r="A397" s="44" t="s">
        <v>226</v>
      </c>
      <c r="B397" s="44" t="s">
        <v>226</v>
      </c>
      <c r="C397" s="63" t="s">
        <v>402</v>
      </c>
      <c r="D397" s="44" t="s">
        <v>273</v>
      </c>
      <c r="E397" s="114" t="s">
        <v>100</v>
      </c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78"/>
      <c r="V397" s="78"/>
      <c r="W397" s="78"/>
      <c r="X397" s="145"/>
      <c r="Y397" s="38">
        <v>393091</v>
      </c>
      <c r="Z397" s="166">
        <f t="shared" si="157"/>
        <v>0</v>
      </c>
      <c r="AA397" s="59"/>
    </row>
    <row r="398" spans="1:27" s="17" customFormat="1" x14ac:dyDescent="0.25">
      <c r="A398" s="44" t="s">
        <v>226</v>
      </c>
      <c r="B398" s="44" t="s">
        <v>226</v>
      </c>
      <c r="C398" s="63" t="s">
        <v>402</v>
      </c>
      <c r="D398" s="44" t="s">
        <v>159</v>
      </c>
      <c r="E398" s="114" t="s">
        <v>600</v>
      </c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78"/>
      <c r="V398" s="78"/>
      <c r="W398" s="78"/>
      <c r="X398" s="145"/>
      <c r="Y398" s="38">
        <v>454837</v>
      </c>
      <c r="Z398" s="166">
        <f t="shared" si="157"/>
        <v>0</v>
      </c>
      <c r="AA398" s="59"/>
    </row>
    <row r="399" spans="1:27" s="17" customFormat="1" ht="15.75" customHeight="1" x14ac:dyDescent="0.25">
      <c r="A399" s="44" t="s">
        <v>226</v>
      </c>
      <c r="B399" s="44" t="s">
        <v>226</v>
      </c>
      <c r="C399" s="63" t="s">
        <v>402</v>
      </c>
      <c r="D399" s="44" t="s">
        <v>604</v>
      </c>
      <c r="E399" s="114" t="s">
        <v>605</v>
      </c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78"/>
      <c r="V399" s="78"/>
      <c r="W399" s="78"/>
      <c r="X399" s="145"/>
      <c r="Y399" s="38">
        <v>114430</v>
      </c>
      <c r="Z399" s="166">
        <f t="shared" si="157"/>
        <v>0</v>
      </c>
      <c r="AA399" s="59"/>
    </row>
    <row r="400" spans="1:27" s="17" customFormat="1" x14ac:dyDescent="0.25">
      <c r="A400" s="44" t="s">
        <v>226</v>
      </c>
      <c r="B400" s="44" t="s">
        <v>226</v>
      </c>
      <c r="C400" s="63" t="s">
        <v>402</v>
      </c>
      <c r="D400" s="44" t="s">
        <v>152</v>
      </c>
      <c r="E400" s="114" t="s">
        <v>8</v>
      </c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78"/>
      <c r="V400" s="78"/>
      <c r="W400" s="78"/>
      <c r="X400" s="145"/>
      <c r="Y400" s="38">
        <v>225844</v>
      </c>
      <c r="Z400" s="166">
        <f t="shared" si="157"/>
        <v>0</v>
      </c>
      <c r="AA400" s="59"/>
    </row>
    <row r="401" spans="1:27" s="17" customFormat="1" x14ac:dyDescent="0.25">
      <c r="A401" s="44" t="s">
        <v>226</v>
      </c>
      <c r="B401" s="44" t="s">
        <v>226</v>
      </c>
      <c r="C401" s="63" t="s">
        <v>402</v>
      </c>
      <c r="D401" s="44" t="s">
        <v>153</v>
      </c>
      <c r="E401" s="114" t="s">
        <v>612</v>
      </c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78"/>
      <c r="V401" s="78"/>
      <c r="W401" s="78"/>
      <c r="X401" s="145"/>
      <c r="Y401" s="38">
        <v>505460</v>
      </c>
      <c r="Z401" s="166">
        <f t="shared" si="157"/>
        <v>0</v>
      </c>
      <c r="AA401" s="59"/>
    </row>
    <row r="402" spans="1:27" s="30" customFormat="1" ht="18" customHeight="1" x14ac:dyDescent="0.25">
      <c r="A402" s="44" t="s">
        <v>274</v>
      </c>
      <c r="B402" s="44" t="s">
        <v>142</v>
      </c>
      <c r="C402" s="63" t="s">
        <v>143</v>
      </c>
      <c r="D402" s="44" t="s">
        <v>144</v>
      </c>
      <c r="E402" s="125" t="s">
        <v>101</v>
      </c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80">
        <f>U403</f>
        <v>0</v>
      </c>
      <c r="V402" s="148">
        <f t="shared" ref="V402" si="158">V403</f>
        <v>0</v>
      </c>
      <c r="W402" s="148">
        <f>W403</f>
        <v>0</v>
      </c>
      <c r="X402" s="145"/>
      <c r="Y402" s="46">
        <f>Y403</f>
        <v>6339261</v>
      </c>
      <c r="Z402" s="166">
        <f t="shared" si="157"/>
        <v>0</v>
      </c>
      <c r="AA402" s="50"/>
    </row>
    <row r="403" spans="1:27" s="30" customFormat="1" ht="16.5" customHeight="1" x14ac:dyDescent="0.25">
      <c r="A403" s="44" t="s">
        <v>274</v>
      </c>
      <c r="B403" s="44" t="s">
        <v>226</v>
      </c>
      <c r="C403" s="63" t="s">
        <v>143</v>
      </c>
      <c r="D403" s="44" t="s">
        <v>144</v>
      </c>
      <c r="E403" s="114" t="s">
        <v>102</v>
      </c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81">
        <f>U404+U432</f>
        <v>0</v>
      </c>
      <c r="V403" s="146">
        <f>V404+V432</f>
        <v>0</v>
      </c>
      <c r="W403" s="146">
        <f>W404+W432</f>
        <v>0</v>
      </c>
      <c r="X403" s="145"/>
      <c r="Y403" s="48">
        <f>Y404+Y432</f>
        <v>6339261</v>
      </c>
      <c r="Z403" s="166">
        <f t="shared" si="157"/>
        <v>0</v>
      </c>
      <c r="AA403" s="50"/>
    </row>
    <row r="404" spans="1:27" s="30" customFormat="1" ht="25.5" customHeight="1" x14ac:dyDescent="0.25">
      <c r="A404" s="44" t="s">
        <v>274</v>
      </c>
      <c r="B404" s="44" t="s">
        <v>226</v>
      </c>
      <c r="C404" s="63" t="s">
        <v>275</v>
      </c>
      <c r="D404" s="44" t="s">
        <v>144</v>
      </c>
      <c r="E404" s="104" t="s">
        <v>619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81">
        <f>U405+U417</f>
        <v>0</v>
      </c>
      <c r="V404" s="146">
        <f>V405+V417</f>
        <v>0</v>
      </c>
      <c r="W404" s="146">
        <f>W405+W417</f>
        <v>0</v>
      </c>
      <c r="X404" s="145"/>
      <c r="Y404" s="48">
        <f>Y405+Y417</f>
        <v>6339261</v>
      </c>
      <c r="Z404" s="166">
        <f t="shared" si="157"/>
        <v>0</v>
      </c>
      <c r="AA404" s="50"/>
    </row>
    <row r="405" spans="1:27" s="30" customFormat="1" ht="28.5" customHeight="1" x14ac:dyDescent="0.25">
      <c r="A405" s="44" t="s">
        <v>274</v>
      </c>
      <c r="B405" s="44" t="s">
        <v>226</v>
      </c>
      <c r="C405" s="63" t="s">
        <v>276</v>
      </c>
      <c r="D405" s="44" t="s">
        <v>144</v>
      </c>
      <c r="E405" s="125" t="s">
        <v>622</v>
      </c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80">
        <f>U406+U410+U414</f>
        <v>0</v>
      </c>
      <c r="V405" s="148">
        <f t="shared" ref="V405:W405" si="159">V406+V410+V414</f>
        <v>0</v>
      </c>
      <c r="W405" s="148">
        <f t="shared" si="159"/>
        <v>0</v>
      </c>
      <c r="X405" s="145"/>
      <c r="Y405" s="46">
        <f>Y406+Y410</f>
        <v>756534</v>
      </c>
      <c r="Z405" s="166">
        <f t="shared" si="157"/>
        <v>0</v>
      </c>
      <c r="AA405" s="50"/>
    </row>
    <row r="406" spans="1:27" s="30" customFormat="1" ht="27.75" hidden="1" customHeight="1" x14ac:dyDescent="0.25">
      <c r="A406" s="44" t="s">
        <v>274</v>
      </c>
      <c r="B406" s="44" t="s">
        <v>226</v>
      </c>
      <c r="C406" s="63" t="s">
        <v>277</v>
      </c>
      <c r="D406" s="44" t="s">
        <v>144</v>
      </c>
      <c r="E406" s="114" t="s">
        <v>103</v>
      </c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81">
        <f>U407</f>
        <v>0</v>
      </c>
      <c r="V406" s="146">
        <f t="shared" ref="V406:Y406" si="160">V407</f>
        <v>0</v>
      </c>
      <c r="W406" s="146">
        <f t="shared" si="160"/>
        <v>0</v>
      </c>
      <c r="X406" s="145"/>
      <c r="Y406" s="48">
        <f t="shared" si="160"/>
        <v>0</v>
      </c>
      <c r="Z406" s="166" t="e">
        <f t="shared" si="157"/>
        <v>#DIV/0!</v>
      </c>
      <c r="AA406" s="50"/>
    </row>
    <row r="407" spans="1:27" s="30" customFormat="1" hidden="1" x14ac:dyDescent="0.25">
      <c r="A407" s="44" t="s">
        <v>274</v>
      </c>
      <c r="B407" s="44" t="s">
        <v>226</v>
      </c>
      <c r="C407" s="63" t="s">
        <v>278</v>
      </c>
      <c r="D407" s="44" t="s">
        <v>144</v>
      </c>
      <c r="E407" s="114" t="s">
        <v>76</v>
      </c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81">
        <f>U408+U409</f>
        <v>0</v>
      </c>
      <c r="V407" s="146">
        <f t="shared" ref="V407" si="161">V408+V409</f>
        <v>0</v>
      </c>
      <c r="W407" s="146">
        <f>W408+W409</f>
        <v>0</v>
      </c>
      <c r="X407" s="145"/>
      <c r="Y407" s="48">
        <f>Y408+Y409</f>
        <v>0</v>
      </c>
      <c r="Z407" s="166" t="e">
        <f t="shared" si="157"/>
        <v>#DIV/0!</v>
      </c>
      <c r="AA407" s="50"/>
    </row>
    <row r="408" spans="1:27" s="30" customFormat="1" ht="25.5" hidden="1" customHeight="1" x14ac:dyDescent="0.25">
      <c r="A408" s="44" t="s">
        <v>274</v>
      </c>
      <c r="B408" s="44" t="s">
        <v>226</v>
      </c>
      <c r="C408" s="63" t="s">
        <v>278</v>
      </c>
      <c r="D408" s="44" t="s">
        <v>201</v>
      </c>
      <c r="E408" s="114" t="s">
        <v>46</v>
      </c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78"/>
      <c r="V408" s="147"/>
      <c r="W408" s="147">
        <v>0</v>
      </c>
      <c r="X408" s="145"/>
      <c r="Y408" s="38"/>
      <c r="Z408" s="166" t="e">
        <f t="shared" si="157"/>
        <v>#DIV/0!</v>
      </c>
      <c r="AA408" s="50"/>
    </row>
    <row r="409" spans="1:27" s="30" customFormat="1" hidden="1" x14ac:dyDescent="0.25">
      <c r="A409" s="44" t="s">
        <v>274</v>
      </c>
      <c r="B409" s="44" t="s">
        <v>226</v>
      </c>
      <c r="C409" s="63" t="s">
        <v>278</v>
      </c>
      <c r="D409" s="44" t="s">
        <v>159</v>
      </c>
      <c r="E409" s="114" t="s">
        <v>13</v>
      </c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47"/>
      <c r="V409" s="147"/>
      <c r="W409" s="147"/>
      <c r="X409" s="145"/>
      <c r="Y409" s="38"/>
      <c r="Z409" s="166" t="e">
        <f t="shared" si="157"/>
        <v>#DIV/0!</v>
      </c>
      <c r="AA409" s="50"/>
    </row>
    <row r="410" spans="1:27" s="30" customFormat="1" ht="27" customHeight="1" x14ac:dyDescent="0.25">
      <c r="A410" s="44" t="s">
        <v>274</v>
      </c>
      <c r="B410" s="44" t="s">
        <v>226</v>
      </c>
      <c r="C410" s="63" t="s">
        <v>279</v>
      </c>
      <c r="D410" s="44" t="s">
        <v>144</v>
      </c>
      <c r="E410" s="114" t="s">
        <v>104</v>
      </c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81">
        <f>U411</f>
        <v>0</v>
      </c>
      <c r="V410" s="146">
        <f t="shared" ref="V410:W410" si="162">V411</f>
        <v>0</v>
      </c>
      <c r="W410" s="146">
        <f t="shared" si="162"/>
        <v>0</v>
      </c>
      <c r="X410" s="145"/>
      <c r="Y410" s="48">
        <f>Y411</f>
        <v>756534</v>
      </c>
      <c r="Z410" s="166">
        <f t="shared" si="157"/>
        <v>0</v>
      </c>
      <c r="AA410" s="50"/>
    </row>
    <row r="411" spans="1:27" s="30" customFormat="1" ht="15" customHeight="1" x14ac:dyDescent="0.25">
      <c r="A411" s="44" t="s">
        <v>274</v>
      </c>
      <c r="B411" s="44" t="s">
        <v>226</v>
      </c>
      <c r="C411" s="63" t="s">
        <v>280</v>
      </c>
      <c r="D411" s="44" t="s">
        <v>144</v>
      </c>
      <c r="E411" s="114" t="s">
        <v>105</v>
      </c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81">
        <f>U412+U413</f>
        <v>0</v>
      </c>
      <c r="V411" s="146">
        <f t="shared" ref="V411:Y411" si="163">V412+V413</f>
        <v>0</v>
      </c>
      <c r="W411" s="146">
        <f>W412+W413</f>
        <v>0</v>
      </c>
      <c r="X411" s="145"/>
      <c r="Y411" s="48">
        <f t="shared" si="163"/>
        <v>756534</v>
      </c>
      <c r="Z411" s="166">
        <f t="shared" si="157"/>
        <v>0</v>
      </c>
      <c r="AA411" s="50"/>
    </row>
    <row r="412" spans="1:27" s="30" customFormat="1" ht="15" hidden="1" customHeight="1" x14ac:dyDescent="0.25">
      <c r="A412" s="44" t="s">
        <v>274</v>
      </c>
      <c r="B412" s="44" t="s">
        <v>226</v>
      </c>
      <c r="C412" s="63" t="s">
        <v>280</v>
      </c>
      <c r="D412" s="44" t="s">
        <v>201</v>
      </c>
      <c r="E412" s="114" t="s">
        <v>46</v>
      </c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78"/>
      <c r="V412" s="147">
        <v>0</v>
      </c>
      <c r="W412" s="147">
        <v>0</v>
      </c>
      <c r="X412" s="145"/>
      <c r="Y412" s="38">
        <v>0</v>
      </c>
      <c r="Z412" s="166" t="e">
        <f t="shared" si="157"/>
        <v>#DIV/0!</v>
      </c>
      <c r="AA412" s="50"/>
    </row>
    <row r="413" spans="1:27" s="30" customFormat="1" ht="15" customHeight="1" x14ac:dyDescent="0.25">
      <c r="A413" s="44" t="s">
        <v>274</v>
      </c>
      <c r="B413" s="44" t="s">
        <v>226</v>
      </c>
      <c r="C413" s="63" t="s">
        <v>280</v>
      </c>
      <c r="D413" s="44" t="s">
        <v>159</v>
      </c>
      <c r="E413" s="114" t="s">
        <v>13</v>
      </c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78"/>
      <c r="V413" s="147"/>
      <c r="W413" s="147"/>
      <c r="X413" s="145"/>
      <c r="Y413" s="38">
        <v>756534</v>
      </c>
      <c r="Z413" s="166">
        <f t="shared" si="157"/>
        <v>0</v>
      </c>
      <c r="AA413" s="50"/>
    </row>
    <row r="414" spans="1:27" s="30" customFormat="1" ht="27" hidden="1" customHeight="1" x14ac:dyDescent="0.25">
      <c r="A414" s="44" t="s">
        <v>274</v>
      </c>
      <c r="B414" s="44" t="s">
        <v>226</v>
      </c>
      <c r="C414" s="63" t="s">
        <v>540</v>
      </c>
      <c r="D414" s="44" t="s">
        <v>144</v>
      </c>
      <c r="E414" s="114" t="s">
        <v>542</v>
      </c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81">
        <f>U415</f>
        <v>0</v>
      </c>
      <c r="V414" s="146">
        <f t="shared" ref="V414:Y415" si="164">V415</f>
        <v>0</v>
      </c>
      <c r="W414" s="146">
        <f t="shared" si="164"/>
        <v>0</v>
      </c>
      <c r="X414" s="145"/>
      <c r="Y414" s="48">
        <f t="shared" si="164"/>
        <v>0</v>
      </c>
      <c r="Z414" s="166" t="e">
        <f t="shared" si="157"/>
        <v>#DIV/0!</v>
      </c>
      <c r="AA414" s="50"/>
    </row>
    <row r="415" spans="1:27" s="30" customFormat="1" ht="15" hidden="1" customHeight="1" x14ac:dyDescent="0.25">
      <c r="A415" s="44" t="s">
        <v>274</v>
      </c>
      <c r="B415" s="44" t="s">
        <v>226</v>
      </c>
      <c r="C415" s="63" t="s">
        <v>541</v>
      </c>
      <c r="D415" s="44" t="s">
        <v>144</v>
      </c>
      <c r="E415" s="114" t="s">
        <v>543</v>
      </c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81">
        <f>U416</f>
        <v>0</v>
      </c>
      <c r="V415" s="146">
        <f t="shared" si="164"/>
        <v>0</v>
      </c>
      <c r="W415" s="146">
        <f t="shared" si="164"/>
        <v>0</v>
      </c>
      <c r="X415" s="145"/>
      <c r="Y415" s="48">
        <f>Y416</f>
        <v>0</v>
      </c>
      <c r="Z415" s="166" t="e">
        <f t="shared" si="157"/>
        <v>#DIV/0!</v>
      </c>
      <c r="AA415" s="50"/>
    </row>
    <row r="416" spans="1:27" s="30" customFormat="1" ht="28.5" hidden="1" customHeight="1" x14ac:dyDescent="0.25">
      <c r="A416" s="44" t="s">
        <v>274</v>
      </c>
      <c r="B416" s="44" t="s">
        <v>226</v>
      </c>
      <c r="C416" s="63" t="s">
        <v>541</v>
      </c>
      <c r="D416" s="44" t="s">
        <v>201</v>
      </c>
      <c r="E416" s="114" t="s">
        <v>46</v>
      </c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78"/>
      <c r="V416" s="147"/>
      <c r="W416" s="147"/>
      <c r="X416" s="145"/>
      <c r="Y416" s="38">
        <v>0</v>
      </c>
      <c r="Z416" s="166" t="e">
        <f t="shared" si="157"/>
        <v>#DIV/0!</v>
      </c>
      <c r="AA416" s="50"/>
    </row>
    <row r="417" spans="1:27" s="30" customFormat="1" ht="27.75" customHeight="1" x14ac:dyDescent="0.25">
      <c r="A417" s="44" t="s">
        <v>274</v>
      </c>
      <c r="B417" s="44" t="s">
        <v>226</v>
      </c>
      <c r="C417" s="63" t="s">
        <v>281</v>
      </c>
      <c r="D417" s="44" t="s">
        <v>144</v>
      </c>
      <c r="E417" s="125" t="s">
        <v>457</v>
      </c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80">
        <f>U418</f>
        <v>0</v>
      </c>
      <c r="V417" s="148">
        <f t="shared" ref="V417:Y417" si="165">V418</f>
        <v>0</v>
      </c>
      <c r="W417" s="148">
        <f t="shared" si="165"/>
        <v>0</v>
      </c>
      <c r="X417" s="145"/>
      <c r="Y417" s="46">
        <f t="shared" si="165"/>
        <v>5582727</v>
      </c>
      <c r="Z417" s="166">
        <f t="shared" si="157"/>
        <v>0</v>
      </c>
      <c r="AA417" s="50"/>
    </row>
    <row r="418" spans="1:27" s="30" customFormat="1" ht="17.25" customHeight="1" x14ac:dyDescent="0.25">
      <c r="A418" s="44" t="s">
        <v>274</v>
      </c>
      <c r="B418" s="44" t="s">
        <v>226</v>
      </c>
      <c r="C418" s="63" t="s">
        <v>282</v>
      </c>
      <c r="D418" s="44" t="s">
        <v>144</v>
      </c>
      <c r="E418" s="114" t="s">
        <v>106</v>
      </c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81">
        <f>U419+U421</f>
        <v>0</v>
      </c>
      <c r="V418" s="146">
        <f>V419+V421</f>
        <v>0</v>
      </c>
      <c r="W418" s="146">
        <f t="shared" ref="W418" si="166">W419+W421</f>
        <v>0</v>
      </c>
      <c r="X418" s="145"/>
      <c r="Y418" s="48">
        <f>Y419+Y421</f>
        <v>5582727</v>
      </c>
      <c r="Z418" s="166">
        <f t="shared" si="157"/>
        <v>0</v>
      </c>
      <c r="AA418" s="50"/>
    </row>
    <row r="419" spans="1:27" s="29" customFormat="1" ht="17.25" customHeight="1" x14ac:dyDescent="0.25">
      <c r="A419" s="44" t="s">
        <v>274</v>
      </c>
      <c r="B419" s="44" t="s">
        <v>226</v>
      </c>
      <c r="C419" s="63" t="s">
        <v>498</v>
      </c>
      <c r="D419" s="44" t="s">
        <v>144</v>
      </c>
      <c r="E419" s="114" t="s">
        <v>20</v>
      </c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81">
        <f>U420</f>
        <v>0</v>
      </c>
      <c r="V419" s="146">
        <f t="shared" ref="V419:Y419" si="167">V420</f>
        <v>0</v>
      </c>
      <c r="W419" s="146">
        <f>W420</f>
        <v>0</v>
      </c>
      <c r="X419" s="145"/>
      <c r="Y419" s="48">
        <f t="shared" si="167"/>
        <v>2082</v>
      </c>
      <c r="Z419" s="166">
        <f t="shared" si="157"/>
        <v>0</v>
      </c>
      <c r="AA419" s="45"/>
    </row>
    <row r="420" spans="1:27" s="29" customFormat="1" ht="17.25" customHeight="1" x14ac:dyDescent="0.25">
      <c r="A420" s="44" t="s">
        <v>274</v>
      </c>
      <c r="B420" s="44" t="s">
        <v>226</v>
      </c>
      <c r="C420" s="63" t="s">
        <v>498</v>
      </c>
      <c r="D420" s="44" t="s">
        <v>159</v>
      </c>
      <c r="E420" s="114" t="s">
        <v>13</v>
      </c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78"/>
      <c r="V420" s="147"/>
      <c r="W420" s="147"/>
      <c r="X420" s="145"/>
      <c r="Y420" s="38">
        <v>2082</v>
      </c>
      <c r="Z420" s="166">
        <f t="shared" si="157"/>
        <v>0</v>
      </c>
      <c r="AA420" s="45"/>
    </row>
    <row r="421" spans="1:27" s="30" customFormat="1" ht="17.25" customHeight="1" x14ac:dyDescent="0.25">
      <c r="A421" s="44" t="s">
        <v>274</v>
      </c>
      <c r="B421" s="44" t="s">
        <v>226</v>
      </c>
      <c r="C421" s="63" t="s">
        <v>283</v>
      </c>
      <c r="D421" s="44" t="s">
        <v>144</v>
      </c>
      <c r="E421" s="114" t="s">
        <v>97</v>
      </c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81">
        <f>SUM(U422:U431)</f>
        <v>0</v>
      </c>
      <c r="V421" s="81">
        <f>SUM(V422:V431)</f>
        <v>0</v>
      </c>
      <c r="W421" s="81">
        <f>SUM(W422:W431)</f>
        <v>0</v>
      </c>
      <c r="X421" s="145"/>
      <c r="Y421" s="48">
        <f>SUM(Y422:Y431)</f>
        <v>5580645</v>
      </c>
      <c r="Z421" s="166">
        <f t="shared" si="157"/>
        <v>0</v>
      </c>
      <c r="AA421" s="50"/>
    </row>
    <row r="422" spans="1:27" s="30" customFormat="1" ht="17.25" customHeight="1" x14ac:dyDescent="0.25">
      <c r="A422" s="44" t="s">
        <v>274</v>
      </c>
      <c r="B422" s="44" t="s">
        <v>226</v>
      </c>
      <c r="C422" s="63" t="s">
        <v>283</v>
      </c>
      <c r="D422" s="44" t="s">
        <v>271</v>
      </c>
      <c r="E422" s="114" t="s">
        <v>98</v>
      </c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78"/>
      <c r="V422" s="78"/>
      <c r="W422" s="78"/>
      <c r="X422" s="145"/>
      <c r="Y422" s="38">
        <v>3075976</v>
      </c>
      <c r="Z422" s="166">
        <f t="shared" si="157"/>
        <v>0</v>
      </c>
      <c r="AA422" s="50"/>
    </row>
    <row r="423" spans="1:27" s="30" customFormat="1" ht="15" hidden="1" customHeight="1" x14ac:dyDescent="0.25">
      <c r="A423" s="44" t="s">
        <v>274</v>
      </c>
      <c r="B423" s="44" t="s">
        <v>226</v>
      </c>
      <c r="C423" s="63" t="s">
        <v>283</v>
      </c>
      <c r="D423" s="44" t="s">
        <v>272</v>
      </c>
      <c r="E423" s="114" t="s">
        <v>99</v>
      </c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78"/>
      <c r="V423" s="78">
        <v>0</v>
      </c>
      <c r="W423" s="78">
        <v>0</v>
      </c>
      <c r="X423" s="145"/>
      <c r="Y423" s="38">
        <v>0</v>
      </c>
      <c r="Z423" s="166" t="e">
        <f t="shared" si="157"/>
        <v>#DIV/0!</v>
      </c>
      <c r="AA423" s="50"/>
    </row>
    <row r="424" spans="1:27" s="30" customFormat="1" ht="27.75" customHeight="1" x14ac:dyDescent="0.25">
      <c r="A424" s="44" t="s">
        <v>274</v>
      </c>
      <c r="B424" s="44" t="s">
        <v>226</v>
      </c>
      <c r="C424" s="63" t="s">
        <v>283</v>
      </c>
      <c r="D424" s="44" t="s">
        <v>273</v>
      </c>
      <c r="E424" s="114" t="s">
        <v>100</v>
      </c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78"/>
      <c r="V424" s="78"/>
      <c r="W424" s="78"/>
      <c r="X424" s="145"/>
      <c r="Y424" s="38">
        <v>760562</v>
      </c>
      <c r="Z424" s="166">
        <f t="shared" si="157"/>
        <v>0</v>
      </c>
      <c r="AA424" s="50"/>
    </row>
    <row r="425" spans="1:27" s="30" customFormat="1" ht="14.25" hidden="1" customHeight="1" x14ac:dyDescent="0.25">
      <c r="A425" s="44" t="s">
        <v>274</v>
      </c>
      <c r="B425" s="44" t="s">
        <v>226</v>
      </c>
      <c r="C425" s="63" t="s">
        <v>283</v>
      </c>
      <c r="D425" s="44" t="s">
        <v>320</v>
      </c>
      <c r="E425" s="114" t="s">
        <v>321</v>
      </c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78"/>
      <c r="V425" s="78"/>
      <c r="W425" s="78"/>
      <c r="X425" s="145"/>
      <c r="Y425" s="38"/>
      <c r="Z425" s="166" t="e">
        <f t="shared" si="157"/>
        <v>#DIV/0!</v>
      </c>
      <c r="AA425" s="50"/>
    </row>
    <row r="426" spans="1:27" s="30" customFormat="1" ht="16.5" customHeight="1" x14ac:dyDescent="0.25">
      <c r="A426" s="44" t="s">
        <v>274</v>
      </c>
      <c r="B426" s="44" t="s">
        <v>226</v>
      </c>
      <c r="C426" s="63" t="s">
        <v>283</v>
      </c>
      <c r="D426" s="44" t="s">
        <v>159</v>
      </c>
      <c r="E426" s="114" t="s">
        <v>13</v>
      </c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78"/>
      <c r="V426" s="78"/>
      <c r="W426" s="78"/>
      <c r="X426" s="145"/>
      <c r="Y426" s="38">
        <v>1481474</v>
      </c>
      <c r="Z426" s="166">
        <f t="shared" si="157"/>
        <v>0</v>
      </c>
      <c r="AA426" s="50"/>
    </row>
    <row r="427" spans="1:27" s="30" customFormat="1" ht="16.5" customHeight="1" x14ac:dyDescent="0.25">
      <c r="A427" s="44" t="s">
        <v>274</v>
      </c>
      <c r="B427" s="44" t="s">
        <v>226</v>
      </c>
      <c r="C427" s="63" t="s">
        <v>283</v>
      </c>
      <c r="D427" s="44" t="s">
        <v>604</v>
      </c>
      <c r="E427" s="114" t="s">
        <v>605</v>
      </c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78"/>
      <c r="V427" s="78"/>
      <c r="W427" s="78"/>
      <c r="X427" s="145"/>
      <c r="Y427" s="38">
        <v>223519</v>
      </c>
      <c r="Z427" s="166">
        <f t="shared" si="157"/>
        <v>0</v>
      </c>
      <c r="AA427" s="50"/>
    </row>
    <row r="428" spans="1:27" s="30" customFormat="1" ht="38.25" hidden="1" customHeight="1" x14ac:dyDescent="0.25">
      <c r="A428" s="44" t="s">
        <v>274</v>
      </c>
      <c r="B428" s="44" t="s">
        <v>226</v>
      </c>
      <c r="C428" s="63" t="s">
        <v>283</v>
      </c>
      <c r="D428" s="44" t="s">
        <v>178</v>
      </c>
      <c r="E428" s="114" t="s">
        <v>485</v>
      </c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78"/>
      <c r="V428" s="147"/>
      <c r="W428" s="147"/>
      <c r="X428" s="145"/>
      <c r="Y428" s="38"/>
      <c r="Z428" s="166" t="e">
        <f t="shared" si="157"/>
        <v>#DIV/0!</v>
      </c>
      <c r="AA428" s="50"/>
    </row>
    <row r="429" spans="1:27" s="30" customFormat="1" ht="16.5" customHeight="1" x14ac:dyDescent="0.25">
      <c r="A429" s="44" t="s">
        <v>274</v>
      </c>
      <c r="B429" s="44" t="s">
        <v>226</v>
      </c>
      <c r="C429" s="63" t="s">
        <v>283</v>
      </c>
      <c r="D429" s="44" t="s">
        <v>151</v>
      </c>
      <c r="E429" s="114" t="s">
        <v>7</v>
      </c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78"/>
      <c r="V429" s="147"/>
      <c r="W429" s="147"/>
      <c r="X429" s="145"/>
      <c r="Y429" s="38">
        <v>39114</v>
      </c>
      <c r="Z429" s="166">
        <f t="shared" si="157"/>
        <v>0</v>
      </c>
      <c r="AA429" s="50"/>
    </row>
    <row r="430" spans="1:27" s="30" customFormat="1" ht="15.75" hidden="1" customHeight="1" x14ac:dyDescent="0.25">
      <c r="A430" s="44" t="s">
        <v>274</v>
      </c>
      <c r="B430" s="44" t="s">
        <v>226</v>
      </c>
      <c r="C430" s="63" t="s">
        <v>283</v>
      </c>
      <c r="D430" s="44" t="s">
        <v>152</v>
      </c>
      <c r="E430" s="114" t="s">
        <v>8</v>
      </c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78"/>
      <c r="V430" s="147"/>
      <c r="W430" s="147"/>
      <c r="X430" s="145" t="e">
        <f t="shared" ref="X430:X464" si="168">W430/V430*100</f>
        <v>#DIV/0!</v>
      </c>
      <c r="Y430" s="38"/>
      <c r="Z430" s="166" t="e">
        <f t="shared" si="157"/>
        <v>#DIV/0!</v>
      </c>
      <c r="AA430" s="50"/>
    </row>
    <row r="431" spans="1:27" s="30" customFormat="1" ht="15" hidden="1" customHeight="1" x14ac:dyDescent="0.25">
      <c r="A431" s="44" t="s">
        <v>274</v>
      </c>
      <c r="B431" s="44" t="s">
        <v>226</v>
      </c>
      <c r="C431" s="63" t="s">
        <v>283</v>
      </c>
      <c r="D431" s="44" t="s">
        <v>153</v>
      </c>
      <c r="E431" s="114" t="s">
        <v>9</v>
      </c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78"/>
      <c r="V431" s="147"/>
      <c r="W431" s="147"/>
      <c r="X431" s="145" t="e">
        <f t="shared" si="168"/>
        <v>#DIV/0!</v>
      </c>
      <c r="Y431" s="38"/>
      <c r="Z431" s="166" t="e">
        <f t="shared" si="157"/>
        <v>#DIV/0!</v>
      </c>
      <c r="AA431" s="50"/>
    </row>
    <row r="432" spans="1:27" s="17" customFormat="1" ht="17.25" hidden="1" customHeight="1" x14ac:dyDescent="0.25">
      <c r="A432" s="58" t="s">
        <v>274</v>
      </c>
      <c r="B432" s="58" t="s">
        <v>226</v>
      </c>
      <c r="C432" s="65" t="s">
        <v>161</v>
      </c>
      <c r="D432" s="58" t="s">
        <v>144</v>
      </c>
      <c r="E432" s="134" t="s">
        <v>15</v>
      </c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81">
        <f>U433</f>
        <v>0</v>
      </c>
      <c r="V432" s="81">
        <f t="shared" ref="V432:Y433" si="169">V433</f>
        <v>0</v>
      </c>
      <c r="W432" s="81">
        <f t="shared" si="169"/>
        <v>0</v>
      </c>
      <c r="X432" s="145" t="e">
        <f t="shared" si="168"/>
        <v>#DIV/0!</v>
      </c>
      <c r="Y432" s="48">
        <f t="shared" si="169"/>
        <v>0</v>
      </c>
      <c r="Z432" s="166" t="e">
        <f t="shared" si="157"/>
        <v>#DIV/0!</v>
      </c>
      <c r="AA432" s="59"/>
    </row>
    <row r="433" spans="1:27" s="17" customFormat="1" ht="17.25" hidden="1" customHeight="1" x14ac:dyDescent="0.25">
      <c r="A433" s="58" t="s">
        <v>274</v>
      </c>
      <c r="B433" s="58" t="s">
        <v>226</v>
      </c>
      <c r="C433" s="65" t="s">
        <v>176</v>
      </c>
      <c r="D433" s="58" t="s">
        <v>144</v>
      </c>
      <c r="E433" s="134" t="s">
        <v>25</v>
      </c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81">
        <f>U434</f>
        <v>0</v>
      </c>
      <c r="V433" s="81">
        <f t="shared" si="169"/>
        <v>0</v>
      </c>
      <c r="W433" s="81">
        <f t="shared" si="169"/>
        <v>0</v>
      </c>
      <c r="X433" s="145" t="e">
        <f t="shared" si="168"/>
        <v>#DIV/0!</v>
      </c>
      <c r="Y433" s="48">
        <f t="shared" si="169"/>
        <v>0</v>
      </c>
      <c r="Z433" s="166" t="e">
        <f t="shared" si="157"/>
        <v>#DIV/0!</v>
      </c>
      <c r="AA433" s="59"/>
    </row>
    <row r="434" spans="1:27" s="17" customFormat="1" ht="17.25" hidden="1" customHeight="1" x14ac:dyDescent="0.25">
      <c r="A434" s="58" t="s">
        <v>274</v>
      </c>
      <c r="B434" s="58" t="s">
        <v>226</v>
      </c>
      <c r="C434" s="65" t="s">
        <v>402</v>
      </c>
      <c r="D434" s="58" t="s">
        <v>144</v>
      </c>
      <c r="E434" s="134" t="s">
        <v>403</v>
      </c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81">
        <f>U435+U436+U437+U438+U439</f>
        <v>0</v>
      </c>
      <c r="V434" s="81">
        <f t="shared" ref="V434" si="170">V435+V436+V437+V438+V439</f>
        <v>0</v>
      </c>
      <c r="W434" s="81">
        <f>W435+W436+W437+W438+W439</f>
        <v>0</v>
      </c>
      <c r="X434" s="145" t="e">
        <f t="shared" si="168"/>
        <v>#DIV/0!</v>
      </c>
      <c r="Y434" s="48">
        <f t="shared" ref="Y434" si="171">Y435+Y436+Y437+Y438+Y439</f>
        <v>0</v>
      </c>
      <c r="Z434" s="166" t="e">
        <f t="shared" si="157"/>
        <v>#DIV/0!</v>
      </c>
      <c r="AA434" s="59"/>
    </row>
    <row r="435" spans="1:27" s="17" customFormat="1" ht="17.25" hidden="1" customHeight="1" x14ac:dyDescent="0.25">
      <c r="A435" s="58" t="s">
        <v>274</v>
      </c>
      <c r="B435" s="58" t="s">
        <v>226</v>
      </c>
      <c r="C435" s="65" t="s">
        <v>405</v>
      </c>
      <c r="D435" s="58" t="s">
        <v>271</v>
      </c>
      <c r="E435" s="134" t="s">
        <v>98</v>
      </c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78"/>
      <c r="V435" s="78">
        <v>0</v>
      </c>
      <c r="W435" s="78"/>
      <c r="X435" s="145" t="e">
        <f t="shared" si="168"/>
        <v>#DIV/0!</v>
      </c>
      <c r="Y435" s="38">
        <v>0</v>
      </c>
      <c r="Z435" s="166" t="e">
        <f t="shared" si="157"/>
        <v>#DIV/0!</v>
      </c>
      <c r="AA435" s="59"/>
    </row>
    <row r="436" spans="1:27" s="17" customFormat="1" ht="15" hidden="1" customHeight="1" x14ac:dyDescent="0.25">
      <c r="A436" s="58" t="s">
        <v>274</v>
      </c>
      <c r="B436" s="58" t="s">
        <v>226</v>
      </c>
      <c r="C436" s="65" t="s">
        <v>402</v>
      </c>
      <c r="D436" s="58" t="s">
        <v>273</v>
      </c>
      <c r="E436" s="141" t="s">
        <v>406</v>
      </c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78"/>
      <c r="V436" s="78">
        <v>0</v>
      </c>
      <c r="W436" s="78"/>
      <c r="X436" s="145" t="e">
        <f t="shared" si="168"/>
        <v>#DIV/0!</v>
      </c>
      <c r="Y436" s="38">
        <v>0</v>
      </c>
      <c r="Z436" s="166" t="e">
        <f t="shared" si="157"/>
        <v>#DIV/0!</v>
      </c>
      <c r="AA436" s="59"/>
    </row>
    <row r="437" spans="1:27" s="17" customFormat="1" ht="17.25" hidden="1" customHeight="1" x14ac:dyDescent="0.25">
      <c r="A437" s="58" t="s">
        <v>274</v>
      </c>
      <c r="B437" s="58" t="s">
        <v>226</v>
      </c>
      <c r="C437" s="65" t="s">
        <v>402</v>
      </c>
      <c r="D437" s="58" t="s">
        <v>159</v>
      </c>
      <c r="E437" s="134" t="s">
        <v>13</v>
      </c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78"/>
      <c r="V437" s="78">
        <v>0</v>
      </c>
      <c r="W437" s="78"/>
      <c r="X437" s="145" t="e">
        <f t="shared" si="168"/>
        <v>#DIV/0!</v>
      </c>
      <c r="Y437" s="38">
        <v>0</v>
      </c>
      <c r="Z437" s="166" t="e">
        <f t="shared" si="157"/>
        <v>#DIV/0!</v>
      </c>
      <c r="AA437" s="59"/>
    </row>
    <row r="438" spans="1:27" s="17" customFormat="1" ht="17.25" hidden="1" customHeight="1" x14ac:dyDescent="0.25">
      <c r="A438" s="58" t="s">
        <v>274</v>
      </c>
      <c r="B438" s="58" t="s">
        <v>226</v>
      </c>
      <c r="C438" s="65" t="s">
        <v>407</v>
      </c>
      <c r="D438" s="58" t="s">
        <v>151</v>
      </c>
      <c r="E438" s="141" t="s">
        <v>7</v>
      </c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78"/>
      <c r="V438" s="78">
        <v>0</v>
      </c>
      <c r="W438" s="78"/>
      <c r="X438" s="145" t="e">
        <f t="shared" si="168"/>
        <v>#DIV/0!</v>
      </c>
      <c r="Y438" s="38">
        <v>0</v>
      </c>
      <c r="Z438" s="166" t="e">
        <f t="shared" si="157"/>
        <v>#DIV/0!</v>
      </c>
      <c r="AA438" s="59"/>
    </row>
    <row r="439" spans="1:27" s="17" customFormat="1" ht="17.25" hidden="1" customHeight="1" x14ac:dyDescent="0.25">
      <c r="A439" s="58" t="s">
        <v>274</v>
      </c>
      <c r="B439" s="58" t="s">
        <v>226</v>
      </c>
      <c r="C439" s="65" t="s">
        <v>402</v>
      </c>
      <c r="D439" s="58" t="s">
        <v>153</v>
      </c>
      <c r="E439" s="134" t="s">
        <v>9</v>
      </c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78"/>
      <c r="V439" s="78">
        <v>0</v>
      </c>
      <c r="W439" s="78"/>
      <c r="X439" s="145" t="e">
        <f t="shared" si="168"/>
        <v>#DIV/0!</v>
      </c>
      <c r="Y439" s="38">
        <v>0</v>
      </c>
      <c r="Z439" s="166" t="e">
        <f t="shared" si="157"/>
        <v>#DIV/0!</v>
      </c>
      <c r="AA439" s="59"/>
    </row>
    <row r="440" spans="1:27" s="30" customFormat="1" ht="15" customHeight="1" x14ac:dyDescent="0.25">
      <c r="A440" s="44" t="s">
        <v>284</v>
      </c>
      <c r="B440" s="44" t="s">
        <v>142</v>
      </c>
      <c r="C440" s="63" t="s">
        <v>143</v>
      </c>
      <c r="D440" s="44" t="s">
        <v>144</v>
      </c>
      <c r="E440" s="125" t="s">
        <v>107</v>
      </c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80">
        <f t="shared" ref="U440:W441" si="172">U441</f>
        <v>1436446</v>
      </c>
      <c r="V440" s="80">
        <f t="shared" si="172"/>
        <v>723514</v>
      </c>
      <c r="W440" s="80">
        <f t="shared" si="172"/>
        <v>723509.42</v>
      </c>
      <c r="X440" s="145">
        <f t="shared" si="168"/>
        <v>99.99936697838605</v>
      </c>
      <c r="Y440" s="46">
        <f>Y441</f>
        <v>974554</v>
      </c>
      <c r="Z440" s="166">
        <f t="shared" si="157"/>
        <v>74.240054424895902</v>
      </c>
      <c r="AA440" s="50"/>
    </row>
    <row r="441" spans="1:27" s="30" customFormat="1" ht="15" customHeight="1" x14ac:dyDescent="0.25">
      <c r="A441" s="44" t="s">
        <v>284</v>
      </c>
      <c r="B441" s="44" t="s">
        <v>284</v>
      </c>
      <c r="C441" s="63" t="s">
        <v>143</v>
      </c>
      <c r="D441" s="44" t="s">
        <v>144</v>
      </c>
      <c r="E441" s="114" t="s">
        <v>108</v>
      </c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81">
        <f t="shared" si="172"/>
        <v>1436446</v>
      </c>
      <c r="V441" s="81">
        <f t="shared" si="172"/>
        <v>723514</v>
      </c>
      <c r="W441" s="81">
        <f t="shared" si="172"/>
        <v>723509.42</v>
      </c>
      <c r="X441" s="145">
        <f t="shared" si="168"/>
        <v>99.99936697838605</v>
      </c>
      <c r="Y441" s="48">
        <f>Y442</f>
        <v>974554</v>
      </c>
      <c r="Z441" s="166">
        <f t="shared" si="157"/>
        <v>74.240054424895902</v>
      </c>
      <c r="AA441" s="50"/>
    </row>
    <row r="442" spans="1:27" s="30" customFormat="1" ht="15" customHeight="1" x14ac:dyDescent="0.25">
      <c r="A442" s="44" t="s">
        <v>284</v>
      </c>
      <c r="B442" s="44" t="s">
        <v>284</v>
      </c>
      <c r="C442" s="63" t="s">
        <v>285</v>
      </c>
      <c r="D442" s="44" t="s">
        <v>144</v>
      </c>
      <c r="E442" s="104" t="s">
        <v>696</v>
      </c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81">
        <f>U443+U452</f>
        <v>1436446</v>
      </c>
      <c r="V442" s="81">
        <f>V443+V452</f>
        <v>723514</v>
      </c>
      <c r="W442" s="81">
        <f>W443+W452</f>
        <v>723509.42</v>
      </c>
      <c r="X442" s="145">
        <f t="shared" si="168"/>
        <v>99.99936697838605</v>
      </c>
      <c r="Y442" s="48">
        <f>Y443+Y452</f>
        <v>974554</v>
      </c>
      <c r="Z442" s="166">
        <f t="shared" si="157"/>
        <v>74.240054424895902</v>
      </c>
      <c r="AA442" s="50"/>
    </row>
    <row r="443" spans="1:27" s="30" customFormat="1" ht="15" customHeight="1" x14ac:dyDescent="0.25">
      <c r="A443" s="44" t="s">
        <v>284</v>
      </c>
      <c r="B443" s="44" t="s">
        <v>284</v>
      </c>
      <c r="C443" s="63" t="s">
        <v>286</v>
      </c>
      <c r="D443" s="44" t="s">
        <v>144</v>
      </c>
      <c r="E443" s="125" t="s">
        <v>109</v>
      </c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80">
        <f>U444</f>
        <v>956008</v>
      </c>
      <c r="V443" s="80">
        <f t="shared" ref="V443:Y443" si="173">V444</f>
        <v>443258</v>
      </c>
      <c r="W443" s="80">
        <f>W444</f>
        <v>443253.92000000004</v>
      </c>
      <c r="X443" s="145">
        <f t="shared" si="168"/>
        <v>99.999079542839624</v>
      </c>
      <c r="Y443" s="46">
        <f t="shared" si="173"/>
        <v>720989</v>
      </c>
      <c r="Z443" s="166">
        <f t="shared" si="157"/>
        <v>61.478596760838244</v>
      </c>
      <c r="AA443" s="50"/>
    </row>
    <row r="444" spans="1:27" s="30" customFormat="1" ht="15" customHeight="1" x14ac:dyDescent="0.25">
      <c r="A444" s="44" t="s">
        <v>284</v>
      </c>
      <c r="B444" s="44" t="s">
        <v>284</v>
      </c>
      <c r="C444" s="63" t="s">
        <v>287</v>
      </c>
      <c r="D444" s="44" t="s">
        <v>144</v>
      </c>
      <c r="E444" s="114" t="s">
        <v>110</v>
      </c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81">
        <f>U445+U449+U447</f>
        <v>956008</v>
      </c>
      <c r="V444" s="81">
        <f>V445+V449+V447</f>
        <v>443258</v>
      </c>
      <c r="W444" s="81">
        <f>W445+W449+W447</f>
        <v>443253.92000000004</v>
      </c>
      <c r="X444" s="145">
        <f t="shared" si="168"/>
        <v>99.999079542839624</v>
      </c>
      <c r="Y444" s="48">
        <f>Y445+Y447+Y449</f>
        <v>720989</v>
      </c>
      <c r="Z444" s="166">
        <f t="shared" si="157"/>
        <v>61.478596760838244</v>
      </c>
      <c r="AA444" s="50"/>
    </row>
    <row r="445" spans="1:27" s="30" customFormat="1" ht="15" hidden="1" customHeight="1" x14ac:dyDescent="0.25">
      <c r="A445" s="44" t="s">
        <v>284</v>
      </c>
      <c r="B445" s="44" t="s">
        <v>284</v>
      </c>
      <c r="C445" s="63" t="s">
        <v>461</v>
      </c>
      <c r="D445" s="44" t="s">
        <v>144</v>
      </c>
      <c r="E445" s="114" t="s">
        <v>460</v>
      </c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81"/>
      <c r="V445" s="81"/>
      <c r="W445" s="81"/>
      <c r="X445" s="145" t="e">
        <f t="shared" si="168"/>
        <v>#DIV/0!</v>
      </c>
      <c r="Y445" s="48">
        <f>Y446</f>
        <v>0</v>
      </c>
      <c r="Z445" s="166" t="e">
        <f t="shared" si="157"/>
        <v>#DIV/0!</v>
      </c>
      <c r="AA445" s="50"/>
    </row>
    <row r="446" spans="1:27" s="30" customFormat="1" ht="25.5" hidden="1" customHeight="1" x14ac:dyDescent="0.25">
      <c r="A446" s="44" t="s">
        <v>284</v>
      </c>
      <c r="B446" s="44" t="s">
        <v>284</v>
      </c>
      <c r="C446" s="63" t="s">
        <v>461</v>
      </c>
      <c r="D446" s="44" t="s">
        <v>201</v>
      </c>
      <c r="E446" s="114" t="s">
        <v>46</v>
      </c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78"/>
      <c r="V446" s="78"/>
      <c r="W446" s="78"/>
      <c r="X446" s="145" t="e">
        <f t="shared" si="168"/>
        <v>#DIV/0!</v>
      </c>
      <c r="Y446" s="38"/>
      <c r="Z446" s="166" t="e">
        <f t="shared" si="157"/>
        <v>#DIV/0!</v>
      </c>
      <c r="AA446" s="50"/>
    </row>
    <row r="447" spans="1:27" s="30" customFormat="1" ht="16.5" customHeight="1" x14ac:dyDescent="0.25">
      <c r="A447" s="44" t="s">
        <v>284</v>
      </c>
      <c r="B447" s="44" t="s">
        <v>284</v>
      </c>
      <c r="C447" s="63" t="s">
        <v>411</v>
      </c>
      <c r="D447" s="44" t="s">
        <v>144</v>
      </c>
      <c r="E447" s="114" t="s">
        <v>20</v>
      </c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81">
        <f>U448</f>
        <v>16707</v>
      </c>
      <c r="V447" s="146">
        <f>V448</f>
        <v>2758</v>
      </c>
      <c r="W447" s="146">
        <f>W448</f>
        <v>2757.08</v>
      </c>
      <c r="X447" s="145">
        <f t="shared" si="168"/>
        <v>99.96664249456127</v>
      </c>
      <c r="Y447" s="48">
        <f>Y448</f>
        <v>1106</v>
      </c>
      <c r="Z447" s="166">
        <f t="shared" si="157"/>
        <v>249.28390596745027</v>
      </c>
      <c r="AA447" s="50"/>
    </row>
    <row r="448" spans="1:27" s="30" customFormat="1" ht="16.5" customHeight="1" x14ac:dyDescent="0.25">
      <c r="A448" s="44" t="s">
        <v>284</v>
      </c>
      <c r="B448" s="44" t="s">
        <v>284</v>
      </c>
      <c r="C448" s="63" t="s">
        <v>411</v>
      </c>
      <c r="D448" s="44" t="s">
        <v>159</v>
      </c>
      <c r="E448" s="114" t="s">
        <v>681</v>
      </c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78">
        <v>16707</v>
      </c>
      <c r="V448" s="147">
        <v>2758</v>
      </c>
      <c r="W448" s="147">
        <v>2757.08</v>
      </c>
      <c r="X448" s="145">
        <f t="shared" si="168"/>
        <v>99.96664249456127</v>
      </c>
      <c r="Y448" s="38">
        <v>1106</v>
      </c>
      <c r="Z448" s="166">
        <f t="shared" si="157"/>
        <v>249.28390596745027</v>
      </c>
      <c r="AA448" s="50"/>
    </row>
    <row r="449" spans="1:27" s="30" customFormat="1" ht="16.5" customHeight="1" x14ac:dyDescent="0.25">
      <c r="A449" s="44" t="s">
        <v>284</v>
      </c>
      <c r="B449" s="44" t="s">
        <v>284</v>
      </c>
      <c r="C449" s="63" t="s">
        <v>288</v>
      </c>
      <c r="D449" s="44" t="s">
        <v>144</v>
      </c>
      <c r="E449" s="114" t="s">
        <v>111</v>
      </c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81">
        <f>U450+U451</f>
        <v>939301</v>
      </c>
      <c r="V449" s="81">
        <f t="shared" ref="V449:W449" si="174">V450+V451</f>
        <v>440500</v>
      </c>
      <c r="W449" s="81">
        <f t="shared" si="174"/>
        <v>440496.84</v>
      </c>
      <c r="X449" s="145">
        <f t="shared" si="168"/>
        <v>99.99928263337118</v>
      </c>
      <c r="Y449" s="48">
        <f>Y450+Y451</f>
        <v>719883</v>
      </c>
      <c r="Z449" s="166">
        <f t="shared" si="157"/>
        <v>61.190060051425021</v>
      </c>
      <c r="AA449" s="50"/>
    </row>
    <row r="450" spans="1:27" s="30" customFormat="1" ht="16.5" customHeight="1" x14ac:dyDescent="0.25">
      <c r="A450" s="44" t="s">
        <v>284</v>
      </c>
      <c r="B450" s="44" t="s">
        <v>284</v>
      </c>
      <c r="C450" s="63" t="s">
        <v>288</v>
      </c>
      <c r="D450" s="44" t="s">
        <v>159</v>
      </c>
      <c r="E450" s="114" t="s">
        <v>681</v>
      </c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78">
        <v>790303</v>
      </c>
      <c r="V450" s="78">
        <v>385701</v>
      </c>
      <c r="W450" s="78">
        <v>385697.94</v>
      </c>
      <c r="X450" s="145">
        <f t="shared" si="168"/>
        <v>99.999206639339803</v>
      </c>
      <c r="Y450" s="38">
        <v>639320</v>
      </c>
      <c r="Z450" s="166">
        <f t="shared" si="157"/>
        <v>60.329403115810557</v>
      </c>
      <c r="AA450" s="50"/>
    </row>
    <row r="451" spans="1:27" s="30" customFormat="1" ht="16.5" customHeight="1" x14ac:dyDescent="0.25">
      <c r="A451" s="44" t="s">
        <v>284</v>
      </c>
      <c r="B451" s="44" t="s">
        <v>284</v>
      </c>
      <c r="C451" s="63" t="s">
        <v>288</v>
      </c>
      <c r="D451" s="44" t="s">
        <v>604</v>
      </c>
      <c r="E451" s="114" t="s">
        <v>605</v>
      </c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78">
        <v>148998</v>
      </c>
      <c r="V451" s="78">
        <v>54799</v>
      </c>
      <c r="W451" s="78">
        <v>54798.9</v>
      </c>
      <c r="X451" s="145">
        <f t="shared" si="168"/>
        <v>99.999817514918149</v>
      </c>
      <c r="Y451" s="38">
        <v>80563</v>
      </c>
      <c r="Z451" s="166">
        <f t="shared" si="157"/>
        <v>68.019934709482015</v>
      </c>
      <c r="AA451" s="50"/>
    </row>
    <row r="452" spans="1:27" s="30" customFormat="1" ht="27" customHeight="1" x14ac:dyDescent="0.25">
      <c r="A452" s="44" t="s">
        <v>284</v>
      </c>
      <c r="B452" s="44" t="s">
        <v>284</v>
      </c>
      <c r="C452" s="63" t="s">
        <v>289</v>
      </c>
      <c r="D452" s="44" t="s">
        <v>144</v>
      </c>
      <c r="E452" s="125" t="s">
        <v>697</v>
      </c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80">
        <f>U453</f>
        <v>480438</v>
      </c>
      <c r="V452" s="148">
        <f t="shared" ref="V452:Y454" si="175">V453</f>
        <v>280256</v>
      </c>
      <c r="W452" s="148">
        <f t="shared" si="175"/>
        <v>280255.5</v>
      </c>
      <c r="X452" s="145">
        <f t="shared" si="168"/>
        <v>99.999821591687592</v>
      </c>
      <c r="Y452" s="46">
        <f t="shared" si="175"/>
        <v>253565</v>
      </c>
      <c r="Z452" s="166">
        <f t="shared" si="157"/>
        <v>110.52609784473408</v>
      </c>
      <c r="AA452" s="50"/>
    </row>
    <row r="453" spans="1:27" s="30" customFormat="1" ht="15.75" customHeight="1" x14ac:dyDescent="0.25">
      <c r="A453" s="44" t="s">
        <v>284</v>
      </c>
      <c r="B453" s="44" t="s">
        <v>284</v>
      </c>
      <c r="C453" s="63" t="s">
        <v>290</v>
      </c>
      <c r="D453" s="44" t="s">
        <v>144</v>
      </c>
      <c r="E453" s="114" t="s">
        <v>112</v>
      </c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81">
        <f>U454</f>
        <v>480438</v>
      </c>
      <c r="V453" s="146">
        <f t="shared" si="175"/>
        <v>280256</v>
      </c>
      <c r="W453" s="146">
        <f t="shared" si="175"/>
        <v>280255.5</v>
      </c>
      <c r="X453" s="145">
        <f t="shared" si="168"/>
        <v>99.999821591687592</v>
      </c>
      <c r="Y453" s="48">
        <f t="shared" si="175"/>
        <v>253565</v>
      </c>
      <c r="Z453" s="166">
        <f t="shared" si="157"/>
        <v>110.52609784473408</v>
      </c>
      <c r="AA453" s="50"/>
    </row>
    <row r="454" spans="1:27" s="30" customFormat="1" ht="15.75" customHeight="1" x14ac:dyDescent="0.25">
      <c r="A454" s="44" t="s">
        <v>284</v>
      </c>
      <c r="B454" s="44" t="s">
        <v>284</v>
      </c>
      <c r="C454" s="63" t="s">
        <v>291</v>
      </c>
      <c r="D454" s="44" t="s">
        <v>144</v>
      </c>
      <c r="E454" s="114" t="s">
        <v>113</v>
      </c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81">
        <f>U455</f>
        <v>480438</v>
      </c>
      <c r="V454" s="146">
        <f t="shared" si="175"/>
        <v>280256</v>
      </c>
      <c r="W454" s="146">
        <f t="shared" si="175"/>
        <v>280255.5</v>
      </c>
      <c r="X454" s="145">
        <f t="shared" si="168"/>
        <v>99.999821591687592</v>
      </c>
      <c r="Y454" s="48">
        <f t="shared" si="175"/>
        <v>253565</v>
      </c>
      <c r="Z454" s="166">
        <f t="shared" si="157"/>
        <v>110.52609784473408</v>
      </c>
      <c r="AA454" s="50"/>
    </row>
    <row r="455" spans="1:27" s="30" customFormat="1" ht="15.75" customHeight="1" x14ac:dyDescent="0.25">
      <c r="A455" s="44" t="s">
        <v>284</v>
      </c>
      <c r="B455" s="44" t="s">
        <v>284</v>
      </c>
      <c r="C455" s="63" t="s">
        <v>291</v>
      </c>
      <c r="D455" s="44" t="s">
        <v>159</v>
      </c>
      <c r="E455" s="114" t="s">
        <v>681</v>
      </c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78">
        <v>480438</v>
      </c>
      <c r="V455" s="147">
        <v>280256</v>
      </c>
      <c r="W455" s="147">
        <v>280255.5</v>
      </c>
      <c r="X455" s="145">
        <f t="shared" si="168"/>
        <v>99.999821591687592</v>
      </c>
      <c r="Y455" s="38">
        <v>253565</v>
      </c>
      <c r="Z455" s="166">
        <f t="shared" si="157"/>
        <v>110.52609784473408</v>
      </c>
      <c r="AA455" s="50"/>
    </row>
    <row r="456" spans="1:27" s="30" customFormat="1" ht="15" customHeight="1" x14ac:dyDescent="0.25">
      <c r="A456" s="44" t="s">
        <v>569</v>
      </c>
      <c r="B456" s="44" t="s">
        <v>142</v>
      </c>
      <c r="C456" s="63" t="s">
        <v>143</v>
      </c>
      <c r="D456" s="44" t="s">
        <v>144</v>
      </c>
      <c r="E456" s="125" t="s">
        <v>570</v>
      </c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80">
        <f>U457</f>
        <v>6789931.1799999997</v>
      </c>
      <c r="V456" s="80">
        <f t="shared" ref="V456:W457" si="176">V457</f>
        <v>4711428.18</v>
      </c>
      <c r="W456" s="80">
        <f t="shared" si="176"/>
        <v>4711426.3000000007</v>
      </c>
      <c r="X456" s="145">
        <f t="shared" si="168"/>
        <v>99.999960097025209</v>
      </c>
      <c r="Y456" s="80">
        <f>Y457</f>
        <v>0</v>
      </c>
      <c r="Z456" s="166"/>
      <c r="AA456" s="50"/>
    </row>
    <row r="457" spans="1:27" s="30" customFormat="1" ht="15" customHeight="1" x14ac:dyDescent="0.25">
      <c r="A457" s="44" t="s">
        <v>569</v>
      </c>
      <c r="B457" s="44" t="s">
        <v>154</v>
      </c>
      <c r="C457" s="63" t="s">
        <v>143</v>
      </c>
      <c r="D457" s="44" t="s">
        <v>144</v>
      </c>
      <c r="E457" s="114" t="s">
        <v>571</v>
      </c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81">
        <f>U458</f>
        <v>6789931.1799999997</v>
      </c>
      <c r="V457" s="81">
        <f t="shared" si="176"/>
        <v>4711428.18</v>
      </c>
      <c r="W457" s="81">
        <f t="shared" si="176"/>
        <v>4711426.3000000007</v>
      </c>
      <c r="X457" s="145">
        <f t="shared" si="168"/>
        <v>99.999960097025209</v>
      </c>
      <c r="Y457" s="81">
        <f>Y458</f>
        <v>0</v>
      </c>
      <c r="Z457" s="166"/>
      <c r="AA457" s="50"/>
    </row>
    <row r="458" spans="1:27" s="30" customFormat="1" ht="30.75" customHeight="1" x14ac:dyDescent="0.25">
      <c r="A458" s="44" t="s">
        <v>569</v>
      </c>
      <c r="B458" s="44" t="s">
        <v>154</v>
      </c>
      <c r="C458" s="63" t="s">
        <v>637</v>
      </c>
      <c r="D458" s="44" t="s">
        <v>144</v>
      </c>
      <c r="E458" s="125" t="s">
        <v>653</v>
      </c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81">
        <f>U459+U467+U471+U475</f>
        <v>6789931.1799999997</v>
      </c>
      <c r="V458" s="81">
        <f t="shared" ref="V458:W458" si="177">V459+V467+V471+V475</f>
        <v>4711428.18</v>
      </c>
      <c r="W458" s="81">
        <f t="shared" si="177"/>
        <v>4711426.3000000007</v>
      </c>
      <c r="X458" s="145">
        <f t="shared" si="168"/>
        <v>99.999960097025209</v>
      </c>
      <c r="Y458" s="81">
        <f>Y459+Y467+Y471+Y475</f>
        <v>0</v>
      </c>
      <c r="Z458" s="166"/>
      <c r="AA458" s="50"/>
    </row>
    <row r="459" spans="1:27" s="30" customFormat="1" ht="15" customHeight="1" x14ac:dyDescent="0.25">
      <c r="A459" s="73" t="s">
        <v>569</v>
      </c>
      <c r="B459" s="73" t="s">
        <v>154</v>
      </c>
      <c r="C459" s="63" t="s">
        <v>638</v>
      </c>
      <c r="D459" s="73" t="s">
        <v>144</v>
      </c>
      <c r="E459" s="122" t="s">
        <v>654</v>
      </c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4"/>
      <c r="U459" s="81">
        <f>U460</f>
        <v>2007164</v>
      </c>
      <c r="V459" s="81">
        <f t="shared" ref="V459:W459" si="178">V460</f>
        <v>652864</v>
      </c>
      <c r="W459" s="81">
        <f t="shared" si="178"/>
        <v>652863.22</v>
      </c>
      <c r="X459" s="145">
        <f t="shared" si="168"/>
        <v>99.999880526418977</v>
      </c>
      <c r="Y459" s="81">
        <f>Y460</f>
        <v>0</v>
      </c>
      <c r="Z459" s="166"/>
      <c r="AA459" s="50"/>
    </row>
    <row r="460" spans="1:27" s="30" customFormat="1" ht="15" customHeight="1" x14ac:dyDescent="0.25">
      <c r="A460" s="73" t="s">
        <v>569</v>
      </c>
      <c r="B460" s="73" t="s">
        <v>154</v>
      </c>
      <c r="C460" s="63" t="s">
        <v>639</v>
      </c>
      <c r="D460" s="73" t="s">
        <v>144</v>
      </c>
      <c r="E460" s="122" t="s">
        <v>655</v>
      </c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4"/>
      <c r="U460" s="81">
        <f>U461+U463+U465</f>
        <v>2007164</v>
      </c>
      <c r="V460" s="81">
        <f t="shared" ref="V460:W460" si="179">V461+V463+V465</f>
        <v>652864</v>
      </c>
      <c r="W460" s="81">
        <f t="shared" si="179"/>
        <v>652863.22</v>
      </c>
      <c r="X460" s="145">
        <f t="shared" si="168"/>
        <v>99.999880526418977</v>
      </c>
      <c r="Y460" s="81">
        <f>Y461+Y463+Y465</f>
        <v>0</v>
      </c>
      <c r="Z460" s="166"/>
      <c r="AA460" s="50"/>
    </row>
    <row r="461" spans="1:27" s="30" customFormat="1" ht="15" customHeight="1" x14ac:dyDescent="0.25">
      <c r="A461" s="73" t="s">
        <v>569</v>
      </c>
      <c r="B461" s="73" t="s">
        <v>154</v>
      </c>
      <c r="C461" s="63" t="s">
        <v>640</v>
      </c>
      <c r="D461" s="73" t="s">
        <v>144</v>
      </c>
      <c r="E461" s="122" t="s">
        <v>89</v>
      </c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4"/>
      <c r="U461" s="81">
        <f>U462</f>
        <v>199916</v>
      </c>
      <c r="V461" s="81">
        <f t="shared" ref="V461:W461" si="180">V462</f>
        <v>0</v>
      </c>
      <c r="W461" s="81">
        <f t="shared" si="180"/>
        <v>0</v>
      </c>
      <c r="X461" s="145"/>
      <c r="Y461" s="81">
        <f>Y462</f>
        <v>0</v>
      </c>
      <c r="Z461" s="166"/>
      <c r="AA461" s="50"/>
    </row>
    <row r="462" spans="1:27" s="30" customFormat="1" ht="15" customHeight="1" x14ac:dyDescent="0.25">
      <c r="A462" s="73" t="s">
        <v>569</v>
      </c>
      <c r="B462" s="73" t="s">
        <v>154</v>
      </c>
      <c r="C462" s="63" t="s">
        <v>640</v>
      </c>
      <c r="D462" s="73" t="s">
        <v>159</v>
      </c>
      <c r="E462" s="122" t="s">
        <v>600</v>
      </c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4"/>
      <c r="U462" s="78">
        <v>199916</v>
      </c>
      <c r="V462" s="78"/>
      <c r="W462" s="78"/>
      <c r="X462" s="145"/>
      <c r="Y462" s="78"/>
      <c r="Z462" s="166"/>
      <c r="AA462" s="50"/>
    </row>
    <row r="463" spans="1:27" s="30" customFormat="1" ht="15" hidden="1" customHeight="1" x14ac:dyDescent="0.25">
      <c r="A463" s="73" t="s">
        <v>569</v>
      </c>
      <c r="B463" s="73" t="s">
        <v>154</v>
      </c>
      <c r="C463" s="63" t="s">
        <v>641</v>
      </c>
      <c r="D463" s="73" t="s">
        <v>144</v>
      </c>
      <c r="E463" s="122" t="s">
        <v>76</v>
      </c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4"/>
      <c r="U463" s="81">
        <f>U464</f>
        <v>0</v>
      </c>
      <c r="V463" s="81">
        <f t="shared" ref="V463:W463" si="181">V464</f>
        <v>0</v>
      </c>
      <c r="W463" s="81">
        <f t="shared" si="181"/>
        <v>0</v>
      </c>
      <c r="X463" s="145" t="e">
        <f t="shared" si="168"/>
        <v>#DIV/0!</v>
      </c>
      <c r="Y463" s="81">
        <f>Y464</f>
        <v>0</v>
      </c>
      <c r="Z463" s="166"/>
      <c r="AA463" s="50"/>
    </row>
    <row r="464" spans="1:27" s="30" customFormat="1" ht="15" hidden="1" customHeight="1" x14ac:dyDescent="0.25">
      <c r="A464" s="73" t="s">
        <v>569</v>
      </c>
      <c r="B464" s="73" t="s">
        <v>154</v>
      </c>
      <c r="C464" s="63" t="s">
        <v>641</v>
      </c>
      <c r="D464" s="73" t="s">
        <v>159</v>
      </c>
      <c r="E464" s="122" t="s">
        <v>600</v>
      </c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4"/>
      <c r="U464" s="78"/>
      <c r="V464" s="78"/>
      <c r="W464" s="78"/>
      <c r="X464" s="145" t="e">
        <f t="shared" si="168"/>
        <v>#DIV/0!</v>
      </c>
      <c r="Y464" s="78"/>
      <c r="Z464" s="166"/>
      <c r="AA464" s="50"/>
    </row>
    <row r="465" spans="1:27" s="30" customFormat="1" ht="15" customHeight="1" x14ac:dyDescent="0.25">
      <c r="A465" s="73" t="s">
        <v>569</v>
      </c>
      <c r="B465" s="73" t="s">
        <v>154</v>
      </c>
      <c r="C465" s="63" t="s">
        <v>642</v>
      </c>
      <c r="D465" s="73" t="s">
        <v>144</v>
      </c>
      <c r="E465" s="122" t="s">
        <v>656</v>
      </c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4"/>
      <c r="U465" s="81">
        <f>U466</f>
        <v>1807248</v>
      </c>
      <c r="V465" s="81">
        <f t="shared" ref="V465:W465" si="182">V466</f>
        <v>652864</v>
      </c>
      <c r="W465" s="81">
        <f t="shared" si="182"/>
        <v>652863.22</v>
      </c>
      <c r="X465" s="145">
        <f t="shared" ref="X465:X525" si="183">W465/V465*100</f>
        <v>99.999880526418977</v>
      </c>
      <c r="Y465" s="81">
        <f>Y466</f>
        <v>0</v>
      </c>
      <c r="Z465" s="166"/>
      <c r="AA465" s="50"/>
    </row>
    <row r="466" spans="1:27" s="30" customFormat="1" ht="15" customHeight="1" x14ac:dyDescent="0.25">
      <c r="A466" s="73" t="s">
        <v>569</v>
      </c>
      <c r="B466" s="73" t="s">
        <v>154</v>
      </c>
      <c r="C466" s="63" t="s">
        <v>642</v>
      </c>
      <c r="D466" s="73" t="s">
        <v>159</v>
      </c>
      <c r="E466" s="122" t="s">
        <v>600</v>
      </c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4"/>
      <c r="U466" s="78">
        <v>1807248</v>
      </c>
      <c r="V466" s="78">
        <v>652864</v>
      </c>
      <c r="W466" s="78">
        <v>652863.22</v>
      </c>
      <c r="X466" s="145">
        <f t="shared" si="183"/>
        <v>99.999880526418977</v>
      </c>
      <c r="Y466" s="78"/>
      <c r="Z466" s="166"/>
      <c r="AA466" s="50"/>
    </row>
    <row r="467" spans="1:27" s="30" customFormat="1" ht="15" customHeight="1" x14ac:dyDescent="0.25">
      <c r="A467" s="73" t="s">
        <v>569</v>
      </c>
      <c r="B467" s="73" t="s">
        <v>154</v>
      </c>
      <c r="C467" s="63" t="s">
        <v>643</v>
      </c>
      <c r="D467" s="73" t="s">
        <v>144</v>
      </c>
      <c r="E467" s="122" t="s">
        <v>657</v>
      </c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4"/>
      <c r="U467" s="81">
        <f>U468</f>
        <v>565000</v>
      </c>
      <c r="V467" s="81">
        <f t="shared" ref="V467:W469" si="184">V468</f>
        <v>270120</v>
      </c>
      <c r="W467" s="81">
        <f t="shared" si="184"/>
        <v>270120</v>
      </c>
      <c r="X467" s="145">
        <f t="shared" si="183"/>
        <v>100</v>
      </c>
      <c r="Y467" s="81">
        <f>Y468</f>
        <v>0</v>
      </c>
      <c r="Z467" s="166"/>
      <c r="AA467" s="50"/>
    </row>
    <row r="468" spans="1:27" s="30" customFormat="1" ht="31.5" customHeight="1" x14ac:dyDescent="0.25">
      <c r="A468" s="73" t="s">
        <v>569</v>
      </c>
      <c r="B468" s="73" t="s">
        <v>154</v>
      </c>
      <c r="C468" s="63" t="s">
        <v>644</v>
      </c>
      <c r="D468" s="73" t="s">
        <v>144</v>
      </c>
      <c r="E468" s="122" t="s">
        <v>658</v>
      </c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4"/>
      <c r="U468" s="81">
        <f>U469</f>
        <v>565000</v>
      </c>
      <c r="V468" s="81">
        <f t="shared" si="184"/>
        <v>270120</v>
      </c>
      <c r="W468" s="81">
        <f t="shared" si="184"/>
        <v>270120</v>
      </c>
      <c r="X468" s="145">
        <f t="shared" si="183"/>
        <v>100</v>
      </c>
      <c r="Y468" s="81">
        <f>Y469</f>
        <v>0</v>
      </c>
      <c r="Z468" s="166"/>
      <c r="AA468" s="50"/>
    </row>
    <row r="469" spans="1:27" s="30" customFormat="1" ht="15" customHeight="1" x14ac:dyDescent="0.25">
      <c r="A469" s="73" t="s">
        <v>569</v>
      </c>
      <c r="B469" s="73" t="s">
        <v>154</v>
      </c>
      <c r="C469" s="63" t="s">
        <v>645</v>
      </c>
      <c r="D469" s="73" t="s">
        <v>144</v>
      </c>
      <c r="E469" s="122" t="s">
        <v>659</v>
      </c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4"/>
      <c r="U469" s="81">
        <f>U470</f>
        <v>565000</v>
      </c>
      <c r="V469" s="81">
        <f t="shared" si="184"/>
        <v>270120</v>
      </c>
      <c r="W469" s="81">
        <f t="shared" si="184"/>
        <v>270120</v>
      </c>
      <c r="X469" s="145">
        <f t="shared" si="183"/>
        <v>100</v>
      </c>
      <c r="Y469" s="81">
        <f>Y470</f>
        <v>0</v>
      </c>
      <c r="Z469" s="166"/>
      <c r="AA469" s="50"/>
    </row>
    <row r="470" spans="1:27" s="30" customFormat="1" ht="15" customHeight="1" x14ac:dyDescent="0.25">
      <c r="A470" s="73" t="s">
        <v>569</v>
      </c>
      <c r="B470" s="73" t="s">
        <v>154</v>
      </c>
      <c r="C470" s="63" t="s">
        <v>645</v>
      </c>
      <c r="D470" s="73" t="s">
        <v>159</v>
      </c>
      <c r="E470" s="122" t="s">
        <v>600</v>
      </c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4"/>
      <c r="U470" s="78">
        <v>565000</v>
      </c>
      <c r="V470" s="78">
        <v>270120</v>
      </c>
      <c r="W470" s="78">
        <v>270120</v>
      </c>
      <c r="X470" s="145">
        <f t="shared" si="183"/>
        <v>100</v>
      </c>
      <c r="Y470" s="78"/>
      <c r="Z470" s="166"/>
      <c r="AA470" s="50"/>
    </row>
    <row r="471" spans="1:27" s="30" customFormat="1" ht="15" customHeight="1" x14ac:dyDescent="0.25">
      <c r="A471" s="73" t="s">
        <v>569</v>
      </c>
      <c r="B471" s="73" t="s">
        <v>154</v>
      </c>
      <c r="C471" s="63" t="s">
        <v>646</v>
      </c>
      <c r="D471" s="73" t="s">
        <v>144</v>
      </c>
      <c r="E471" s="122" t="s">
        <v>660</v>
      </c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4"/>
      <c r="U471" s="81">
        <f>U472</f>
        <v>1102057</v>
      </c>
      <c r="V471" s="81">
        <f t="shared" ref="V471:W473" si="185">V472</f>
        <v>672734</v>
      </c>
      <c r="W471" s="81">
        <f t="shared" si="185"/>
        <v>672732.9</v>
      </c>
      <c r="X471" s="145">
        <f t="shared" si="183"/>
        <v>99.999836488121602</v>
      </c>
      <c r="Y471" s="81">
        <f>Y472</f>
        <v>0</v>
      </c>
      <c r="Z471" s="166"/>
      <c r="AA471" s="50"/>
    </row>
    <row r="472" spans="1:27" s="30" customFormat="1" ht="30" customHeight="1" x14ac:dyDescent="0.25">
      <c r="A472" s="73" t="s">
        <v>569</v>
      </c>
      <c r="B472" s="73" t="s">
        <v>154</v>
      </c>
      <c r="C472" s="63" t="s">
        <v>647</v>
      </c>
      <c r="D472" s="73" t="s">
        <v>144</v>
      </c>
      <c r="E472" s="122" t="s">
        <v>661</v>
      </c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4"/>
      <c r="U472" s="81">
        <f>U473</f>
        <v>1102057</v>
      </c>
      <c r="V472" s="81">
        <f t="shared" si="185"/>
        <v>672734</v>
      </c>
      <c r="W472" s="81">
        <f t="shared" si="185"/>
        <v>672732.9</v>
      </c>
      <c r="X472" s="145">
        <f t="shared" si="183"/>
        <v>99.999836488121602</v>
      </c>
      <c r="Y472" s="81">
        <f>Y473</f>
        <v>0</v>
      </c>
      <c r="Z472" s="166"/>
      <c r="AA472" s="50"/>
    </row>
    <row r="473" spans="1:27" s="30" customFormat="1" ht="15" customHeight="1" x14ac:dyDescent="0.25">
      <c r="A473" s="73" t="s">
        <v>569</v>
      </c>
      <c r="B473" s="73" t="s">
        <v>154</v>
      </c>
      <c r="C473" s="63" t="s">
        <v>648</v>
      </c>
      <c r="D473" s="73" t="s">
        <v>144</v>
      </c>
      <c r="E473" s="122" t="s">
        <v>662</v>
      </c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4"/>
      <c r="U473" s="81">
        <f>U474</f>
        <v>1102057</v>
      </c>
      <c r="V473" s="81">
        <f t="shared" si="185"/>
        <v>672734</v>
      </c>
      <c r="W473" s="81">
        <f t="shared" si="185"/>
        <v>672732.9</v>
      </c>
      <c r="X473" s="145">
        <f t="shared" si="183"/>
        <v>99.999836488121602</v>
      </c>
      <c r="Y473" s="81">
        <f>Y474</f>
        <v>0</v>
      </c>
      <c r="Z473" s="166"/>
      <c r="AA473" s="50"/>
    </row>
    <row r="474" spans="1:27" s="30" customFormat="1" ht="15" customHeight="1" x14ac:dyDescent="0.25">
      <c r="A474" s="73" t="s">
        <v>569</v>
      </c>
      <c r="B474" s="73" t="s">
        <v>154</v>
      </c>
      <c r="C474" s="63" t="s">
        <v>648</v>
      </c>
      <c r="D474" s="73" t="s">
        <v>159</v>
      </c>
      <c r="E474" s="122" t="s">
        <v>600</v>
      </c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4"/>
      <c r="U474" s="78">
        <v>1102057</v>
      </c>
      <c r="V474" s="78">
        <v>672734</v>
      </c>
      <c r="W474" s="78">
        <v>672732.9</v>
      </c>
      <c r="X474" s="145">
        <f t="shared" si="183"/>
        <v>99.999836488121602</v>
      </c>
      <c r="Y474" s="78"/>
      <c r="Z474" s="166"/>
      <c r="AA474" s="50"/>
    </row>
    <row r="475" spans="1:27" s="30" customFormat="1" ht="44.25" customHeight="1" x14ac:dyDescent="0.25">
      <c r="A475" s="73" t="s">
        <v>569</v>
      </c>
      <c r="B475" s="73" t="s">
        <v>154</v>
      </c>
      <c r="C475" s="63" t="s">
        <v>649</v>
      </c>
      <c r="D475" s="73" t="s">
        <v>144</v>
      </c>
      <c r="E475" s="122" t="s">
        <v>663</v>
      </c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4"/>
      <c r="U475" s="81">
        <f>U476</f>
        <v>3115710.18</v>
      </c>
      <c r="V475" s="81">
        <f t="shared" ref="V475:W475" si="186">V476</f>
        <v>3115710.18</v>
      </c>
      <c r="W475" s="81">
        <f t="shared" si="186"/>
        <v>3115710.18</v>
      </c>
      <c r="X475" s="145">
        <f t="shared" si="183"/>
        <v>100</v>
      </c>
      <c r="Y475" s="81">
        <f>Y476</f>
        <v>0</v>
      </c>
      <c r="Z475" s="166"/>
      <c r="AA475" s="50"/>
    </row>
    <row r="476" spans="1:27" s="30" customFormat="1" ht="30" customHeight="1" x14ac:dyDescent="0.25">
      <c r="A476" s="73" t="s">
        <v>569</v>
      </c>
      <c r="B476" s="73" t="s">
        <v>154</v>
      </c>
      <c r="C476" s="63" t="s">
        <v>650</v>
      </c>
      <c r="D476" s="73" t="s">
        <v>144</v>
      </c>
      <c r="E476" s="122" t="s">
        <v>664</v>
      </c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4"/>
      <c r="U476" s="81">
        <f>U477+U479</f>
        <v>3115710.18</v>
      </c>
      <c r="V476" s="81">
        <f t="shared" ref="V476:W476" si="187">V477+V479</f>
        <v>3115710.18</v>
      </c>
      <c r="W476" s="81">
        <f t="shared" si="187"/>
        <v>3115710.18</v>
      </c>
      <c r="X476" s="145">
        <f t="shared" si="183"/>
        <v>100</v>
      </c>
      <c r="Y476" s="81">
        <f>Y477+Y479</f>
        <v>0</v>
      </c>
      <c r="Z476" s="166"/>
      <c r="AA476" s="50"/>
    </row>
    <row r="477" spans="1:27" s="30" customFormat="1" ht="15" customHeight="1" x14ac:dyDescent="0.25">
      <c r="A477" s="73" t="s">
        <v>569</v>
      </c>
      <c r="B477" s="73" t="s">
        <v>154</v>
      </c>
      <c r="C477" s="63" t="s">
        <v>651</v>
      </c>
      <c r="D477" s="73" t="s">
        <v>144</v>
      </c>
      <c r="E477" s="122" t="s">
        <v>20</v>
      </c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4"/>
      <c r="U477" s="81">
        <f>U478</f>
        <v>631.62</v>
      </c>
      <c r="V477" s="81">
        <f t="shared" ref="V477:W477" si="188">V478</f>
        <v>631.62</v>
      </c>
      <c r="W477" s="81">
        <f t="shared" si="188"/>
        <v>631.62</v>
      </c>
      <c r="X477" s="145">
        <f t="shared" si="183"/>
        <v>100</v>
      </c>
      <c r="Y477" s="81">
        <f>Y478</f>
        <v>0</v>
      </c>
      <c r="Z477" s="166"/>
      <c r="AA477" s="50"/>
    </row>
    <row r="478" spans="1:27" s="30" customFormat="1" ht="15" customHeight="1" x14ac:dyDescent="0.25">
      <c r="A478" s="73" t="s">
        <v>569</v>
      </c>
      <c r="B478" s="73" t="s">
        <v>154</v>
      </c>
      <c r="C478" s="63" t="s">
        <v>651</v>
      </c>
      <c r="D478" s="73" t="s">
        <v>159</v>
      </c>
      <c r="E478" s="122" t="s">
        <v>600</v>
      </c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4"/>
      <c r="U478" s="78">
        <v>631.62</v>
      </c>
      <c r="V478" s="78">
        <v>631.62</v>
      </c>
      <c r="W478" s="78">
        <v>631.62</v>
      </c>
      <c r="X478" s="145">
        <f t="shared" si="183"/>
        <v>100</v>
      </c>
      <c r="Y478" s="78"/>
      <c r="Z478" s="166"/>
      <c r="AA478" s="50"/>
    </row>
    <row r="479" spans="1:27" s="30" customFormat="1" ht="15" customHeight="1" x14ac:dyDescent="0.25">
      <c r="A479" s="73" t="s">
        <v>569</v>
      </c>
      <c r="B479" s="73" t="s">
        <v>154</v>
      </c>
      <c r="C479" s="63" t="s">
        <v>652</v>
      </c>
      <c r="D479" s="73" t="s">
        <v>144</v>
      </c>
      <c r="E479" s="122" t="s">
        <v>97</v>
      </c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4"/>
      <c r="U479" s="81">
        <f>SUM(U480:U487)</f>
        <v>3115078.56</v>
      </c>
      <c r="V479" s="81">
        <f t="shared" ref="V479:W479" si="189">SUM(V480:V487)</f>
        <v>3115078.56</v>
      </c>
      <c r="W479" s="81">
        <f t="shared" si="189"/>
        <v>3115078.56</v>
      </c>
      <c r="X479" s="145">
        <f t="shared" si="183"/>
        <v>100</v>
      </c>
      <c r="Y479" s="81">
        <f>SUM(Y480:Y487)</f>
        <v>0</v>
      </c>
      <c r="Z479" s="166"/>
      <c r="AA479" s="50"/>
    </row>
    <row r="480" spans="1:27" s="30" customFormat="1" ht="15" customHeight="1" x14ac:dyDescent="0.25">
      <c r="A480" s="73" t="s">
        <v>569</v>
      </c>
      <c r="B480" s="73" t="s">
        <v>154</v>
      </c>
      <c r="C480" s="63" t="s">
        <v>652</v>
      </c>
      <c r="D480" s="73" t="s">
        <v>271</v>
      </c>
      <c r="E480" s="122" t="s">
        <v>98</v>
      </c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4"/>
      <c r="U480" s="78">
        <v>1766332.91</v>
      </c>
      <c r="V480" s="78">
        <v>1766332.91</v>
      </c>
      <c r="W480" s="78">
        <v>1766332.91</v>
      </c>
      <c r="X480" s="145">
        <f t="shared" si="183"/>
        <v>100</v>
      </c>
      <c r="Y480" s="78"/>
      <c r="Z480" s="166"/>
      <c r="AA480" s="50"/>
    </row>
    <row r="481" spans="1:27" s="30" customFormat="1" ht="31.5" customHeight="1" x14ac:dyDescent="0.25">
      <c r="A481" s="73" t="s">
        <v>569</v>
      </c>
      <c r="B481" s="73" t="s">
        <v>154</v>
      </c>
      <c r="C481" s="63" t="s">
        <v>652</v>
      </c>
      <c r="D481" s="73" t="s">
        <v>273</v>
      </c>
      <c r="E481" s="122" t="s">
        <v>100</v>
      </c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4"/>
      <c r="U481" s="78">
        <v>503987.35</v>
      </c>
      <c r="V481" s="78">
        <v>503987.35</v>
      </c>
      <c r="W481" s="78">
        <v>503987.35</v>
      </c>
      <c r="X481" s="145">
        <f t="shared" si="183"/>
        <v>100</v>
      </c>
      <c r="Y481" s="78"/>
      <c r="Z481" s="166"/>
      <c r="AA481" s="50"/>
    </row>
    <row r="482" spans="1:27" s="30" customFormat="1" ht="15" customHeight="1" x14ac:dyDescent="0.25">
      <c r="A482" s="73" t="s">
        <v>569</v>
      </c>
      <c r="B482" s="73" t="s">
        <v>154</v>
      </c>
      <c r="C482" s="63" t="s">
        <v>652</v>
      </c>
      <c r="D482" s="73" t="s">
        <v>159</v>
      </c>
      <c r="E482" s="122" t="s">
        <v>600</v>
      </c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4"/>
      <c r="U482" s="78">
        <v>767632.89</v>
      </c>
      <c r="V482" s="78">
        <v>767632.89</v>
      </c>
      <c r="W482" s="78">
        <v>767632.89</v>
      </c>
      <c r="X482" s="145">
        <f t="shared" si="183"/>
        <v>100</v>
      </c>
      <c r="Y482" s="78"/>
      <c r="Z482" s="166"/>
      <c r="AA482" s="50"/>
    </row>
    <row r="483" spans="1:27" s="30" customFormat="1" ht="26.25" customHeight="1" x14ac:dyDescent="0.25">
      <c r="A483" s="44" t="s">
        <v>569</v>
      </c>
      <c r="B483" s="44" t="s">
        <v>154</v>
      </c>
      <c r="C483" s="63" t="s">
        <v>652</v>
      </c>
      <c r="D483" s="44" t="s">
        <v>604</v>
      </c>
      <c r="E483" s="114" t="s">
        <v>605</v>
      </c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82">
        <v>67741.94</v>
      </c>
      <c r="V483" s="82">
        <v>67741.94</v>
      </c>
      <c r="W483" s="82">
        <v>67741.94</v>
      </c>
      <c r="X483" s="145">
        <f t="shared" si="183"/>
        <v>100</v>
      </c>
      <c r="Y483" s="82"/>
      <c r="Z483" s="166"/>
      <c r="AA483" s="50"/>
    </row>
    <row r="484" spans="1:27" s="30" customFormat="1" ht="26.25" hidden="1" customHeight="1" x14ac:dyDescent="0.25">
      <c r="A484" s="73" t="s">
        <v>665</v>
      </c>
      <c r="B484" s="73" t="s">
        <v>154</v>
      </c>
      <c r="C484" s="63" t="s">
        <v>652</v>
      </c>
      <c r="D484" s="73" t="s">
        <v>178</v>
      </c>
      <c r="E484" s="105" t="s">
        <v>546</v>
      </c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7"/>
      <c r="U484" s="78"/>
      <c r="V484" s="78"/>
      <c r="W484" s="78"/>
      <c r="X484" s="145" t="e">
        <f t="shared" si="183"/>
        <v>#DIV/0!</v>
      </c>
      <c r="Y484" s="78"/>
      <c r="Z484" s="166"/>
      <c r="AA484" s="50"/>
    </row>
    <row r="485" spans="1:27" s="30" customFormat="1" ht="15" hidden="1" customHeight="1" x14ac:dyDescent="0.25">
      <c r="A485" s="44" t="s">
        <v>569</v>
      </c>
      <c r="B485" s="44" t="s">
        <v>154</v>
      </c>
      <c r="C485" s="63" t="s">
        <v>652</v>
      </c>
      <c r="D485" s="44" t="s">
        <v>151</v>
      </c>
      <c r="E485" s="114" t="s">
        <v>7</v>
      </c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78"/>
      <c r="V485" s="78"/>
      <c r="W485" s="78"/>
      <c r="X485" s="145" t="e">
        <f t="shared" si="183"/>
        <v>#DIV/0!</v>
      </c>
      <c r="Y485" s="78"/>
      <c r="Z485" s="166"/>
      <c r="AA485" s="50"/>
    </row>
    <row r="486" spans="1:27" s="30" customFormat="1" ht="27.75" hidden="1" customHeight="1" x14ac:dyDescent="0.25">
      <c r="A486" s="44" t="s">
        <v>569</v>
      </c>
      <c r="B486" s="44" t="s">
        <v>154</v>
      </c>
      <c r="C486" s="63" t="s">
        <v>652</v>
      </c>
      <c r="D486" s="44" t="s">
        <v>152</v>
      </c>
      <c r="E486" s="114" t="s">
        <v>8</v>
      </c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78"/>
      <c r="V486" s="78"/>
      <c r="W486" s="78"/>
      <c r="X486" s="145" t="e">
        <f t="shared" si="183"/>
        <v>#DIV/0!</v>
      </c>
      <c r="Y486" s="78"/>
      <c r="Z486" s="166"/>
      <c r="AA486" s="50"/>
    </row>
    <row r="487" spans="1:27" s="30" customFormat="1" ht="27" customHeight="1" x14ac:dyDescent="0.25">
      <c r="A487" s="44" t="s">
        <v>569</v>
      </c>
      <c r="B487" s="44" t="s">
        <v>154</v>
      </c>
      <c r="C487" s="63" t="s">
        <v>652</v>
      </c>
      <c r="D487" s="44" t="s">
        <v>153</v>
      </c>
      <c r="E487" s="114" t="s">
        <v>9</v>
      </c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78">
        <v>9383.4699999999993</v>
      </c>
      <c r="V487" s="78">
        <v>9383.4699999999993</v>
      </c>
      <c r="W487" s="78">
        <v>9383.4699999999993</v>
      </c>
      <c r="X487" s="145">
        <f t="shared" si="183"/>
        <v>100</v>
      </c>
      <c r="Y487" s="78"/>
      <c r="Z487" s="166"/>
      <c r="AA487" s="50"/>
    </row>
    <row r="488" spans="1:27" s="30" customFormat="1" ht="16.5" customHeight="1" x14ac:dyDescent="0.25">
      <c r="A488" s="44" t="s">
        <v>292</v>
      </c>
      <c r="B488" s="44" t="s">
        <v>142</v>
      </c>
      <c r="C488" s="63" t="s">
        <v>143</v>
      </c>
      <c r="D488" s="44" t="s">
        <v>144</v>
      </c>
      <c r="E488" s="125" t="s">
        <v>114</v>
      </c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80">
        <f>U489+U496+U519</f>
        <v>3848580</v>
      </c>
      <c r="V488" s="80">
        <f>V489+V496+V519</f>
        <v>2499101</v>
      </c>
      <c r="W488" s="80">
        <f t="shared" ref="W488" si="190">W489+W496+W519</f>
        <v>2499100.88</v>
      </c>
      <c r="X488" s="145">
        <f t="shared" si="183"/>
        <v>99.999995198273297</v>
      </c>
      <c r="Y488" s="46">
        <f>Y489+Y496+Y519</f>
        <v>2179971</v>
      </c>
      <c r="Z488" s="166">
        <f t="shared" ref="Z460:Z523" si="191">W488/Y488*100</f>
        <v>114.63918006248706</v>
      </c>
      <c r="AA488" s="50"/>
    </row>
    <row r="489" spans="1:27" s="30" customFormat="1" ht="16.5" customHeight="1" x14ac:dyDescent="0.25">
      <c r="A489" s="44" t="s">
        <v>292</v>
      </c>
      <c r="B489" s="44" t="s">
        <v>141</v>
      </c>
      <c r="C489" s="63" t="s">
        <v>143</v>
      </c>
      <c r="D489" s="44" t="s">
        <v>144</v>
      </c>
      <c r="E489" s="114" t="s">
        <v>115</v>
      </c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81">
        <f>U490</f>
        <v>3235200</v>
      </c>
      <c r="V489" s="81">
        <f t="shared" ref="V489:Y492" si="192">V490</f>
        <v>2234463</v>
      </c>
      <c r="W489" s="81">
        <f t="shared" si="192"/>
        <v>2234462.88</v>
      </c>
      <c r="X489" s="145">
        <f t="shared" si="183"/>
        <v>99.999994629582133</v>
      </c>
      <c r="Y489" s="48">
        <f>Y490</f>
        <v>1936451</v>
      </c>
      <c r="Z489" s="166">
        <f t="shared" si="191"/>
        <v>115.38959054476462</v>
      </c>
      <c r="AA489" s="50"/>
    </row>
    <row r="490" spans="1:27" s="30" customFormat="1" ht="27.75" customHeight="1" x14ac:dyDescent="0.25">
      <c r="A490" s="44" t="s">
        <v>292</v>
      </c>
      <c r="B490" s="44" t="s">
        <v>141</v>
      </c>
      <c r="C490" s="63" t="s">
        <v>293</v>
      </c>
      <c r="D490" s="44" t="s">
        <v>144</v>
      </c>
      <c r="E490" s="104" t="s">
        <v>698</v>
      </c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81">
        <f>U491</f>
        <v>3235200</v>
      </c>
      <c r="V490" s="81">
        <f t="shared" si="192"/>
        <v>2234463</v>
      </c>
      <c r="W490" s="81">
        <f t="shared" si="192"/>
        <v>2234462.88</v>
      </c>
      <c r="X490" s="145">
        <f t="shared" si="183"/>
        <v>99.999994629582133</v>
      </c>
      <c r="Y490" s="48">
        <f t="shared" si="192"/>
        <v>1936451</v>
      </c>
      <c r="Z490" s="166">
        <f t="shared" si="191"/>
        <v>115.38959054476462</v>
      </c>
      <c r="AA490" s="50"/>
    </row>
    <row r="491" spans="1:27" s="30" customFormat="1" ht="26.25" customHeight="1" x14ac:dyDescent="0.25">
      <c r="A491" s="44" t="s">
        <v>292</v>
      </c>
      <c r="B491" s="44" t="s">
        <v>141</v>
      </c>
      <c r="C491" s="63" t="s">
        <v>294</v>
      </c>
      <c r="D491" s="44" t="s">
        <v>144</v>
      </c>
      <c r="E491" s="125" t="s">
        <v>458</v>
      </c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80">
        <f>U492</f>
        <v>3235200</v>
      </c>
      <c r="V491" s="80">
        <f t="shared" si="192"/>
        <v>2234463</v>
      </c>
      <c r="W491" s="80">
        <f t="shared" si="192"/>
        <v>2234462.88</v>
      </c>
      <c r="X491" s="145">
        <f t="shared" si="183"/>
        <v>99.999994629582133</v>
      </c>
      <c r="Y491" s="46">
        <f t="shared" si="192"/>
        <v>1936451</v>
      </c>
      <c r="Z491" s="166">
        <f t="shared" si="191"/>
        <v>115.38959054476462</v>
      </c>
      <c r="AA491" s="50"/>
    </row>
    <row r="492" spans="1:27" s="30" customFormat="1" ht="25.5" customHeight="1" x14ac:dyDescent="0.25">
      <c r="A492" s="44" t="s">
        <v>292</v>
      </c>
      <c r="B492" s="44" t="s">
        <v>141</v>
      </c>
      <c r="C492" s="63" t="s">
        <v>295</v>
      </c>
      <c r="D492" s="44" t="s">
        <v>144</v>
      </c>
      <c r="E492" s="114" t="s">
        <v>116</v>
      </c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81">
        <f>U493</f>
        <v>3235200</v>
      </c>
      <c r="V492" s="81">
        <f t="shared" si="192"/>
        <v>2234463</v>
      </c>
      <c r="W492" s="81">
        <f t="shared" si="192"/>
        <v>2234462.88</v>
      </c>
      <c r="X492" s="145">
        <f t="shared" si="183"/>
        <v>99.999994629582133</v>
      </c>
      <c r="Y492" s="48">
        <f t="shared" si="192"/>
        <v>1936451</v>
      </c>
      <c r="Z492" s="166">
        <f t="shared" si="191"/>
        <v>115.38959054476462</v>
      </c>
      <c r="AA492" s="50"/>
    </row>
    <row r="493" spans="1:27" s="30" customFormat="1" ht="15.75" customHeight="1" x14ac:dyDescent="0.25">
      <c r="A493" s="44" t="s">
        <v>292</v>
      </c>
      <c r="B493" s="44" t="s">
        <v>141</v>
      </c>
      <c r="C493" s="63" t="s">
        <v>296</v>
      </c>
      <c r="D493" s="44" t="s">
        <v>144</v>
      </c>
      <c r="E493" s="114" t="s">
        <v>117</v>
      </c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81">
        <f>U495+U494</f>
        <v>3235200</v>
      </c>
      <c r="V493" s="81">
        <f t="shared" ref="V493" si="193">V495+V494</f>
        <v>2234463</v>
      </c>
      <c r="W493" s="81">
        <f>W495+W494</f>
        <v>2234462.88</v>
      </c>
      <c r="X493" s="145">
        <f t="shared" si="183"/>
        <v>99.999994629582133</v>
      </c>
      <c r="Y493" s="48">
        <f>Y494</f>
        <v>1936451</v>
      </c>
      <c r="Z493" s="166">
        <f t="shared" si="191"/>
        <v>115.38959054476462</v>
      </c>
      <c r="AA493" s="50"/>
    </row>
    <row r="494" spans="1:27" s="30" customFormat="1" ht="15" customHeight="1" x14ac:dyDescent="0.25">
      <c r="A494" s="44" t="s">
        <v>292</v>
      </c>
      <c r="B494" s="44" t="s">
        <v>141</v>
      </c>
      <c r="C494" s="63" t="s">
        <v>296</v>
      </c>
      <c r="D494" s="44" t="s">
        <v>408</v>
      </c>
      <c r="E494" s="131" t="s">
        <v>409</v>
      </c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78">
        <v>3235200</v>
      </c>
      <c r="V494" s="78">
        <v>2234463</v>
      </c>
      <c r="W494" s="78">
        <v>2234462.88</v>
      </c>
      <c r="X494" s="145">
        <f t="shared" si="183"/>
        <v>99.999994629582133</v>
      </c>
      <c r="Y494" s="38">
        <v>1936451</v>
      </c>
      <c r="Z494" s="166">
        <f t="shared" si="191"/>
        <v>115.38959054476462</v>
      </c>
      <c r="AA494" s="50"/>
    </row>
    <row r="495" spans="1:27" s="30" customFormat="1" ht="18" hidden="1" customHeight="1" x14ac:dyDescent="0.25">
      <c r="A495" s="44" t="s">
        <v>292</v>
      </c>
      <c r="B495" s="44" t="s">
        <v>141</v>
      </c>
      <c r="C495" s="63" t="s">
        <v>296</v>
      </c>
      <c r="D495" s="44" t="s">
        <v>297</v>
      </c>
      <c r="E495" s="114" t="s">
        <v>118</v>
      </c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78"/>
      <c r="V495" s="78"/>
      <c r="W495" s="78"/>
      <c r="X495" s="145" t="e">
        <f t="shared" si="183"/>
        <v>#DIV/0!</v>
      </c>
      <c r="Y495" s="38"/>
      <c r="Z495" s="166" t="e">
        <f t="shared" si="191"/>
        <v>#DIV/0!</v>
      </c>
      <c r="AA495" s="50"/>
    </row>
    <row r="496" spans="1:27" s="30" customFormat="1" ht="17.25" customHeight="1" x14ac:dyDescent="0.25">
      <c r="A496" s="44" t="s">
        <v>292</v>
      </c>
      <c r="B496" s="44" t="s">
        <v>150</v>
      </c>
      <c r="C496" s="63" t="s">
        <v>143</v>
      </c>
      <c r="D496" s="44" t="s">
        <v>144</v>
      </c>
      <c r="E496" s="114" t="s">
        <v>119</v>
      </c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81">
        <f>U497+U502+U510</f>
        <v>333420</v>
      </c>
      <c r="V496" s="81">
        <f t="shared" ref="V496:W496" si="194">V497+V502+V510</f>
        <v>180558</v>
      </c>
      <c r="W496" s="81">
        <f t="shared" si="194"/>
        <v>180558</v>
      </c>
      <c r="X496" s="145">
        <f t="shared" si="183"/>
        <v>100</v>
      </c>
      <c r="Y496" s="48">
        <f>Y497+Y502+Y510</f>
        <v>223520</v>
      </c>
      <c r="Z496" s="166">
        <f t="shared" si="191"/>
        <v>80.779348604151764</v>
      </c>
      <c r="AA496" s="50"/>
    </row>
    <row r="497" spans="1:27" s="30" customFormat="1" ht="27" hidden="1" customHeight="1" x14ac:dyDescent="0.25">
      <c r="A497" s="44" t="s">
        <v>292</v>
      </c>
      <c r="B497" s="44" t="s">
        <v>150</v>
      </c>
      <c r="C497" s="63" t="s">
        <v>166</v>
      </c>
      <c r="D497" s="44" t="s">
        <v>144</v>
      </c>
      <c r="E497" s="104" t="s">
        <v>18</v>
      </c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81">
        <f>U498</f>
        <v>0</v>
      </c>
      <c r="V497" s="81">
        <f t="shared" ref="V497:Y500" si="195">V498</f>
        <v>0</v>
      </c>
      <c r="W497" s="81">
        <f t="shared" si="195"/>
        <v>0</v>
      </c>
      <c r="X497" s="145" t="e">
        <f t="shared" si="183"/>
        <v>#DIV/0!</v>
      </c>
      <c r="Y497" s="48">
        <f t="shared" si="195"/>
        <v>0</v>
      </c>
      <c r="Z497" s="166" t="e">
        <f t="shared" si="191"/>
        <v>#DIV/0!</v>
      </c>
      <c r="AA497" s="50"/>
    </row>
    <row r="498" spans="1:27" s="30" customFormat="1" ht="17.25" hidden="1" customHeight="1" x14ac:dyDescent="0.25">
      <c r="A498" s="44" t="s">
        <v>292</v>
      </c>
      <c r="B498" s="44" t="s">
        <v>150</v>
      </c>
      <c r="C498" s="63" t="s">
        <v>298</v>
      </c>
      <c r="D498" s="44" t="s">
        <v>144</v>
      </c>
      <c r="E498" s="125" t="s">
        <v>120</v>
      </c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80">
        <f>U499</f>
        <v>0</v>
      </c>
      <c r="V498" s="80">
        <f t="shared" si="195"/>
        <v>0</v>
      </c>
      <c r="W498" s="80">
        <f t="shared" si="195"/>
        <v>0</v>
      </c>
      <c r="X498" s="145" t="e">
        <f t="shared" si="183"/>
        <v>#DIV/0!</v>
      </c>
      <c r="Y498" s="46">
        <f t="shared" si="195"/>
        <v>0</v>
      </c>
      <c r="Z498" s="166" t="e">
        <f t="shared" si="191"/>
        <v>#DIV/0!</v>
      </c>
      <c r="AA498" s="50"/>
    </row>
    <row r="499" spans="1:27" s="30" customFormat="1" ht="17.25" hidden="1" customHeight="1" x14ac:dyDescent="0.25">
      <c r="A499" s="44" t="s">
        <v>292</v>
      </c>
      <c r="B499" s="44" t="s">
        <v>150</v>
      </c>
      <c r="C499" s="63" t="s">
        <v>299</v>
      </c>
      <c r="D499" s="44" t="s">
        <v>144</v>
      </c>
      <c r="E499" s="114" t="s">
        <v>121</v>
      </c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81">
        <f>U500</f>
        <v>0</v>
      </c>
      <c r="V499" s="81">
        <f t="shared" si="195"/>
        <v>0</v>
      </c>
      <c r="W499" s="81">
        <f t="shared" si="195"/>
        <v>0</v>
      </c>
      <c r="X499" s="145" t="e">
        <f t="shared" si="183"/>
        <v>#DIV/0!</v>
      </c>
      <c r="Y499" s="48">
        <f t="shared" si="195"/>
        <v>0</v>
      </c>
      <c r="Z499" s="166" t="e">
        <f t="shared" si="191"/>
        <v>#DIV/0!</v>
      </c>
      <c r="AA499" s="50"/>
    </row>
    <row r="500" spans="1:27" s="30" customFormat="1" ht="17.25" hidden="1" customHeight="1" x14ac:dyDescent="0.25">
      <c r="A500" s="44" t="s">
        <v>292</v>
      </c>
      <c r="B500" s="44" t="s">
        <v>150</v>
      </c>
      <c r="C500" s="63" t="s">
        <v>300</v>
      </c>
      <c r="D500" s="44" t="s">
        <v>144</v>
      </c>
      <c r="E500" s="114" t="s">
        <v>122</v>
      </c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81">
        <f>U501</f>
        <v>0</v>
      </c>
      <c r="V500" s="81">
        <f t="shared" si="195"/>
        <v>0</v>
      </c>
      <c r="W500" s="81">
        <f t="shared" si="195"/>
        <v>0</v>
      </c>
      <c r="X500" s="145" t="e">
        <f t="shared" si="183"/>
        <v>#DIV/0!</v>
      </c>
      <c r="Y500" s="48">
        <f t="shared" si="195"/>
        <v>0</v>
      </c>
      <c r="Z500" s="166" t="e">
        <f t="shared" si="191"/>
        <v>#DIV/0!</v>
      </c>
      <c r="AA500" s="50"/>
    </row>
    <row r="501" spans="1:27" s="30" customFormat="1" ht="17.25" hidden="1" customHeight="1" x14ac:dyDescent="0.25">
      <c r="A501" s="44" t="s">
        <v>292</v>
      </c>
      <c r="B501" s="44" t="s">
        <v>150</v>
      </c>
      <c r="C501" s="63" t="s">
        <v>300</v>
      </c>
      <c r="D501" s="44" t="s">
        <v>159</v>
      </c>
      <c r="E501" s="114" t="s">
        <v>13</v>
      </c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78"/>
      <c r="V501" s="78">
        <v>0</v>
      </c>
      <c r="W501" s="78">
        <v>0</v>
      </c>
      <c r="X501" s="145" t="e">
        <f t="shared" si="183"/>
        <v>#DIV/0!</v>
      </c>
      <c r="Y501" s="38">
        <v>0</v>
      </c>
      <c r="Z501" s="166" t="e">
        <f t="shared" si="191"/>
        <v>#DIV/0!</v>
      </c>
      <c r="AA501" s="50"/>
    </row>
    <row r="502" spans="1:27" s="30" customFormat="1" ht="27.75" hidden="1" customHeight="1" x14ac:dyDescent="0.25">
      <c r="A502" s="44" t="s">
        <v>292</v>
      </c>
      <c r="B502" s="44" t="s">
        <v>150</v>
      </c>
      <c r="C502" s="63" t="s">
        <v>197</v>
      </c>
      <c r="D502" s="44" t="s">
        <v>144</v>
      </c>
      <c r="E502" s="104" t="s">
        <v>43</v>
      </c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81">
        <f>U503</f>
        <v>0</v>
      </c>
      <c r="V502" s="81">
        <f t="shared" ref="V502:Y503" si="196">V503</f>
        <v>0</v>
      </c>
      <c r="W502" s="81">
        <f t="shared" si="196"/>
        <v>0</v>
      </c>
      <c r="X502" s="145" t="e">
        <f t="shared" si="183"/>
        <v>#DIV/0!</v>
      </c>
      <c r="Y502" s="48">
        <f>Y503</f>
        <v>0</v>
      </c>
      <c r="Z502" s="166" t="e">
        <f t="shared" si="191"/>
        <v>#DIV/0!</v>
      </c>
      <c r="AA502" s="50"/>
    </row>
    <row r="503" spans="1:27" s="30" customFormat="1" ht="17.25" hidden="1" customHeight="1" x14ac:dyDescent="0.25">
      <c r="A503" s="44" t="s">
        <v>292</v>
      </c>
      <c r="B503" s="44" t="s">
        <v>150</v>
      </c>
      <c r="C503" s="63" t="s">
        <v>301</v>
      </c>
      <c r="D503" s="44" t="s">
        <v>144</v>
      </c>
      <c r="E503" s="125" t="s">
        <v>123</v>
      </c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80">
        <f>U504</f>
        <v>0</v>
      </c>
      <c r="V503" s="80">
        <f t="shared" si="196"/>
        <v>0</v>
      </c>
      <c r="W503" s="80">
        <f t="shared" si="196"/>
        <v>0</v>
      </c>
      <c r="X503" s="145" t="e">
        <f t="shared" si="183"/>
        <v>#DIV/0!</v>
      </c>
      <c r="Y503" s="46">
        <f t="shared" si="196"/>
        <v>0</v>
      </c>
      <c r="Z503" s="166" t="e">
        <f t="shared" si="191"/>
        <v>#DIV/0!</v>
      </c>
      <c r="AA503" s="50"/>
    </row>
    <row r="504" spans="1:27" s="30" customFormat="1" ht="17.25" hidden="1" customHeight="1" x14ac:dyDescent="0.25">
      <c r="A504" s="44" t="s">
        <v>292</v>
      </c>
      <c r="B504" s="44" t="s">
        <v>150</v>
      </c>
      <c r="C504" s="63" t="s">
        <v>302</v>
      </c>
      <c r="D504" s="44" t="s">
        <v>144</v>
      </c>
      <c r="E504" s="114" t="s">
        <v>124</v>
      </c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81">
        <f>U507+U505</f>
        <v>0</v>
      </c>
      <c r="V504" s="81">
        <f t="shared" ref="V504:W504" si="197">V507+V505</f>
        <v>0</v>
      </c>
      <c r="W504" s="81">
        <f t="shared" si="197"/>
        <v>0</v>
      </c>
      <c r="X504" s="145" t="e">
        <f t="shared" si="183"/>
        <v>#DIV/0!</v>
      </c>
      <c r="Y504" s="48">
        <f>Y507+Y505</f>
        <v>0</v>
      </c>
      <c r="Z504" s="166" t="e">
        <f t="shared" si="191"/>
        <v>#DIV/0!</v>
      </c>
      <c r="AA504" s="50"/>
    </row>
    <row r="505" spans="1:27" s="30" customFormat="1" ht="17.25" hidden="1" customHeight="1" x14ac:dyDescent="0.25">
      <c r="A505" s="44" t="s">
        <v>292</v>
      </c>
      <c r="B505" s="44" t="s">
        <v>150</v>
      </c>
      <c r="C505" s="63" t="s">
        <v>412</v>
      </c>
      <c r="D505" s="44" t="s">
        <v>144</v>
      </c>
      <c r="E505" s="114" t="s">
        <v>413</v>
      </c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81">
        <f>U506</f>
        <v>0</v>
      </c>
      <c r="V505" s="81">
        <f t="shared" ref="V505:W505" si="198">V506</f>
        <v>0</v>
      </c>
      <c r="W505" s="81">
        <f t="shared" si="198"/>
        <v>0</v>
      </c>
      <c r="X505" s="145" t="e">
        <f t="shared" si="183"/>
        <v>#DIV/0!</v>
      </c>
      <c r="Y505" s="48">
        <f>Y506</f>
        <v>0</v>
      </c>
      <c r="Z505" s="166" t="e">
        <f t="shared" si="191"/>
        <v>#DIV/0!</v>
      </c>
      <c r="AA505" s="50"/>
    </row>
    <row r="506" spans="1:27" s="30" customFormat="1" ht="17.25" hidden="1" customHeight="1" x14ac:dyDescent="0.25">
      <c r="A506" s="44" t="s">
        <v>292</v>
      </c>
      <c r="B506" s="44" t="s">
        <v>150</v>
      </c>
      <c r="C506" s="63" t="s">
        <v>412</v>
      </c>
      <c r="D506" s="44" t="s">
        <v>159</v>
      </c>
      <c r="E506" s="114" t="s">
        <v>13</v>
      </c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78">
        <v>0</v>
      </c>
      <c r="V506" s="78">
        <v>0</v>
      </c>
      <c r="W506" s="78">
        <v>0</v>
      </c>
      <c r="X506" s="145" t="e">
        <f t="shared" si="183"/>
        <v>#DIV/0!</v>
      </c>
      <c r="Y506" s="38">
        <v>0</v>
      </c>
      <c r="Z506" s="166" t="e">
        <f t="shared" si="191"/>
        <v>#DIV/0!</v>
      </c>
      <c r="AA506" s="50"/>
    </row>
    <row r="507" spans="1:27" s="30" customFormat="1" ht="17.25" hidden="1" customHeight="1" x14ac:dyDescent="0.25">
      <c r="A507" s="44" t="s">
        <v>292</v>
      </c>
      <c r="B507" s="44" t="s">
        <v>150</v>
      </c>
      <c r="C507" s="63" t="s">
        <v>303</v>
      </c>
      <c r="D507" s="44" t="s">
        <v>144</v>
      </c>
      <c r="E507" s="114" t="s">
        <v>122</v>
      </c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81">
        <f>U509</f>
        <v>0</v>
      </c>
      <c r="V507" s="81">
        <f>V509</f>
        <v>0</v>
      </c>
      <c r="W507" s="81">
        <f>W509</f>
        <v>0</v>
      </c>
      <c r="X507" s="145" t="e">
        <f t="shared" si="183"/>
        <v>#DIV/0!</v>
      </c>
      <c r="Y507" s="48">
        <f>Y509+Y508</f>
        <v>0</v>
      </c>
      <c r="Z507" s="166" t="e">
        <f t="shared" si="191"/>
        <v>#DIV/0!</v>
      </c>
      <c r="AA507" s="50"/>
    </row>
    <row r="508" spans="1:27" s="30" customFormat="1" ht="17.25" hidden="1" customHeight="1" x14ac:dyDescent="0.25">
      <c r="A508" s="44" t="s">
        <v>292</v>
      </c>
      <c r="B508" s="44" t="s">
        <v>150</v>
      </c>
      <c r="C508" s="63" t="s">
        <v>303</v>
      </c>
      <c r="D508" s="44" t="s">
        <v>201</v>
      </c>
      <c r="E508" s="114" t="s">
        <v>46</v>
      </c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81"/>
      <c r="V508" s="81"/>
      <c r="W508" s="81"/>
      <c r="X508" s="145" t="e">
        <f t="shared" si="183"/>
        <v>#DIV/0!</v>
      </c>
      <c r="Y508" s="38"/>
      <c r="Z508" s="166" t="e">
        <f t="shared" si="191"/>
        <v>#DIV/0!</v>
      </c>
      <c r="AA508" s="50"/>
    </row>
    <row r="509" spans="1:27" s="30" customFormat="1" ht="17.25" hidden="1" customHeight="1" x14ac:dyDescent="0.25">
      <c r="A509" s="44" t="s">
        <v>292</v>
      </c>
      <c r="B509" s="44" t="s">
        <v>150</v>
      </c>
      <c r="C509" s="63" t="s">
        <v>303</v>
      </c>
      <c r="D509" s="44" t="s">
        <v>159</v>
      </c>
      <c r="E509" s="114" t="s">
        <v>13</v>
      </c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78">
        <v>0</v>
      </c>
      <c r="V509" s="78">
        <v>0</v>
      </c>
      <c r="W509" s="78">
        <v>0</v>
      </c>
      <c r="X509" s="145" t="e">
        <f t="shared" si="183"/>
        <v>#DIV/0!</v>
      </c>
      <c r="Y509" s="38">
        <v>0</v>
      </c>
      <c r="Z509" s="166" t="e">
        <f t="shared" si="191"/>
        <v>#DIV/0!</v>
      </c>
      <c r="AA509" s="50"/>
    </row>
    <row r="510" spans="1:27" s="30" customFormat="1" ht="26.25" customHeight="1" x14ac:dyDescent="0.25">
      <c r="A510" s="44" t="s">
        <v>292</v>
      </c>
      <c r="B510" s="44" t="s">
        <v>150</v>
      </c>
      <c r="C510" s="63" t="s">
        <v>293</v>
      </c>
      <c r="D510" s="44" t="s">
        <v>144</v>
      </c>
      <c r="E510" s="104" t="s">
        <v>698</v>
      </c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81">
        <f>U511</f>
        <v>333420</v>
      </c>
      <c r="V510" s="81">
        <f t="shared" ref="V510:Y511" si="199">V511</f>
        <v>180558</v>
      </c>
      <c r="W510" s="81">
        <f t="shared" si="199"/>
        <v>180558</v>
      </c>
      <c r="X510" s="145">
        <f t="shared" si="183"/>
        <v>100</v>
      </c>
      <c r="Y510" s="48">
        <f t="shared" si="199"/>
        <v>223520</v>
      </c>
      <c r="Z510" s="166">
        <f t="shared" si="191"/>
        <v>80.779348604151764</v>
      </c>
      <c r="AA510" s="50"/>
    </row>
    <row r="511" spans="1:27" s="30" customFormat="1" ht="27" customHeight="1" x14ac:dyDescent="0.25">
      <c r="A511" s="44" t="s">
        <v>292</v>
      </c>
      <c r="B511" s="44" t="s">
        <v>150</v>
      </c>
      <c r="C511" s="63" t="s">
        <v>294</v>
      </c>
      <c r="D511" s="44" t="s">
        <v>144</v>
      </c>
      <c r="E511" s="125" t="s">
        <v>459</v>
      </c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80">
        <f>U512</f>
        <v>333420</v>
      </c>
      <c r="V511" s="80">
        <f t="shared" si="199"/>
        <v>180558</v>
      </c>
      <c r="W511" s="80">
        <f t="shared" si="199"/>
        <v>180558</v>
      </c>
      <c r="X511" s="145">
        <f t="shared" si="183"/>
        <v>100</v>
      </c>
      <c r="Y511" s="46">
        <f t="shared" si="199"/>
        <v>223520</v>
      </c>
      <c r="Z511" s="166">
        <f t="shared" si="191"/>
        <v>80.779348604151764</v>
      </c>
      <c r="AA511" s="50"/>
    </row>
    <row r="512" spans="1:27" s="30" customFormat="1" ht="24" customHeight="1" x14ac:dyDescent="0.25">
      <c r="A512" s="44" t="s">
        <v>292</v>
      </c>
      <c r="B512" s="44" t="s">
        <v>150</v>
      </c>
      <c r="C512" s="63" t="s">
        <v>304</v>
      </c>
      <c r="D512" s="44" t="s">
        <v>144</v>
      </c>
      <c r="E512" s="114" t="s">
        <v>125</v>
      </c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81">
        <f>U513+U517+U515</f>
        <v>333420</v>
      </c>
      <c r="V512" s="81">
        <f t="shared" ref="V512:W512" si="200">V513+V517+V515</f>
        <v>180558</v>
      </c>
      <c r="W512" s="81">
        <f t="shared" si="200"/>
        <v>180558</v>
      </c>
      <c r="X512" s="145">
        <f t="shared" si="183"/>
        <v>100</v>
      </c>
      <c r="Y512" s="48">
        <f t="shared" ref="Y512" si="201">Y513+Y517</f>
        <v>223520</v>
      </c>
      <c r="Z512" s="166">
        <f t="shared" si="191"/>
        <v>80.779348604151764</v>
      </c>
      <c r="AA512" s="50"/>
    </row>
    <row r="513" spans="1:27" s="30" customFormat="1" ht="15" customHeight="1" x14ac:dyDescent="0.25">
      <c r="A513" s="44" t="s">
        <v>292</v>
      </c>
      <c r="B513" s="44" t="s">
        <v>150</v>
      </c>
      <c r="C513" s="63" t="s">
        <v>305</v>
      </c>
      <c r="D513" s="44" t="s">
        <v>144</v>
      </c>
      <c r="E513" s="114" t="s">
        <v>126</v>
      </c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81">
        <f>U514</f>
        <v>200000</v>
      </c>
      <c r="V513" s="81">
        <f t="shared" ref="V513:Y513" si="202">V514</f>
        <v>150000</v>
      </c>
      <c r="W513" s="81">
        <f t="shared" si="202"/>
        <v>150000</v>
      </c>
      <c r="X513" s="145">
        <f t="shared" si="183"/>
        <v>100</v>
      </c>
      <c r="Y513" s="48">
        <f t="shared" si="202"/>
        <v>175000</v>
      </c>
      <c r="Z513" s="166">
        <f t="shared" si="191"/>
        <v>85.714285714285708</v>
      </c>
      <c r="AA513" s="50"/>
    </row>
    <row r="514" spans="1:27" s="30" customFormat="1" ht="27.75" customHeight="1" x14ac:dyDescent="0.25">
      <c r="A514" s="44" t="s">
        <v>292</v>
      </c>
      <c r="B514" s="44" t="s">
        <v>150</v>
      </c>
      <c r="C514" s="63" t="s">
        <v>305</v>
      </c>
      <c r="D514" s="44" t="s">
        <v>306</v>
      </c>
      <c r="E514" s="114" t="s">
        <v>127</v>
      </c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78">
        <v>200000</v>
      </c>
      <c r="V514" s="78">
        <v>150000</v>
      </c>
      <c r="W514" s="78">
        <v>150000</v>
      </c>
      <c r="X514" s="145">
        <f t="shared" si="183"/>
        <v>100</v>
      </c>
      <c r="Y514" s="38">
        <v>175000</v>
      </c>
      <c r="Z514" s="166">
        <f t="shared" si="191"/>
        <v>85.714285714285708</v>
      </c>
      <c r="AA514" s="50"/>
    </row>
    <row r="515" spans="1:27" s="30" customFormat="1" ht="15" hidden="1" customHeight="1" x14ac:dyDescent="0.25">
      <c r="A515" s="44" t="s">
        <v>292</v>
      </c>
      <c r="B515" s="44" t="s">
        <v>150</v>
      </c>
      <c r="C515" s="63" t="s">
        <v>601</v>
      </c>
      <c r="D515" s="44" t="s">
        <v>144</v>
      </c>
      <c r="E515" s="114" t="s">
        <v>133</v>
      </c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81">
        <f>U516</f>
        <v>0</v>
      </c>
      <c r="V515" s="81">
        <f t="shared" ref="V515:W515" si="203">V516</f>
        <v>0</v>
      </c>
      <c r="W515" s="81">
        <f t="shared" si="203"/>
        <v>0</v>
      </c>
      <c r="X515" s="145" t="e">
        <f t="shared" si="183"/>
        <v>#DIV/0!</v>
      </c>
      <c r="Y515" s="48"/>
      <c r="Z515" s="166" t="e">
        <f t="shared" si="191"/>
        <v>#DIV/0!</v>
      </c>
      <c r="AA515" s="50"/>
    </row>
    <row r="516" spans="1:27" s="30" customFormat="1" ht="22.5" hidden="1" customHeight="1" x14ac:dyDescent="0.25">
      <c r="A516" s="44" t="s">
        <v>292</v>
      </c>
      <c r="B516" s="44" t="s">
        <v>150</v>
      </c>
      <c r="C516" s="63" t="s">
        <v>601</v>
      </c>
      <c r="D516" s="44" t="s">
        <v>602</v>
      </c>
      <c r="E516" s="114" t="s">
        <v>603</v>
      </c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78"/>
      <c r="V516" s="78"/>
      <c r="W516" s="78"/>
      <c r="X516" s="145" t="e">
        <f t="shared" si="183"/>
        <v>#DIV/0!</v>
      </c>
      <c r="Y516" s="38"/>
      <c r="Z516" s="166" t="e">
        <f t="shared" si="191"/>
        <v>#DIV/0!</v>
      </c>
      <c r="AA516" s="50"/>
    </row>
    <row r="517" spans="1:27" s="30" customFormat="1" ht="25.5" customHeight="1" x14ac:dyDescent="0.25">
      <c r="A517" s="44" t="s">
        <v>292</v>
      </c>
      <c r="B517" s="44" t="s">
        <v>150</v>
      </c>
      <c r="C517" s="63" t="s">
        <v>307</v>
      </c>
      <c r="D517" s="44" t="s">
        <v>144</v>
      </c>
      <c r="E517" s="114" t="s">
        <v>128</v>
      </c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81">
        <f>U518</f>
        <v>133420</v>
      </c>
      <c r="V517" s="146">
        <f t="shared" ref="V517:Y517" si="204">V518</f>
        <v>30558</v>
      </c>
      <c r="W517" s="146">
        <f t="shared" si="204"/>
        <v>30558</v>
      </c>
      <c r="X517" s="145"/>
      <c r="Y517" s="48">
        <f t="shared" si="204"/>
        <v>48520</v>
      </c>
      <c r="Z517" s="166">
        <f t="shared" si="191"/>
        <v>62.980214344600164</v>
      </c>
      <c r="AA517" s="50"/>
    </row>
    <row r="518" spans="1:27" s="30" customFormat="1" ht="17.25" customHeight="1" x14ac:dyDescent="0.25">
      <c r="A518" s="44" t="s">
        <v>292</v>
      </c>
      <c r="B518" s="44" t="s">
        <v>150</v>
      </c>
      <c r="C518" s="63" t="s">
        <v>307</v>
      </c>
      <c r="D518" s="44" t="s">
        <v>297</v>
      </c>
      <c r="E518" s="114" t="s">
        <v>118</v>
      </c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78">
        <v>133420</v>
      </c>
      <c r="V518" s="147">
        <v>30558</v>
      </c>
      <c r="W518" s="147">
        <v>30558</v>
      </c>
      <c r="X518" s="145"/>
      <c r="Y518" s="38">
        <v>48520</v>
      </c>
      <c r="Z518" s="166">
        <f t="shared" si="191"/>
        <v>62.980214344600164</v>
      </c>
      <c r="AA518" s="50"/>
    </row>
    <row r="519" spans="1:27" s="30" customFormat="1" ht="15" customHeight="1" x14ac:dyDescent="0.25">
      <c r="A519" s="44" t="s">
        <v>292</v>
      </c>
      <c r="B519" s="44" t="s">
        <v>274</v>
      </c>
      <c r="C519" s="63" t="s">
        <v>143</v>
      </c>
      <c r="D519" s="44" t="s">
        <v>144</v>
      </c>
      <c r="E519" s="114" t="s">
        <v>129</v>
      </c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81">
        <f>U520+U530</f>
        <v>279960</v>
      </c>
      <c r="V519" s="81">
        <f t="shared" ref="V519:W519" si="205">V520+V530</f>
        <v>84080</v>
      </c>
      <c r="W519" s="81">
        <f t="shared" si="205"/>
        <v>84080</v>
      </c>
      <c r="X519" s="145">
        <f t="shared" si="183"/>
        <v>100</v>
      </c>
      <c r="Y519" s="48">
        <f>Y520+Y530</f>
        <v>20000</v>
      </c>
      <c r="Z519" s="166" t="s">
        <v>718</v>
      </c>
      <c r="AA519" s="50"/>
    </row>
    <row r="520" spans="1:27" s="30" customFormat="1" ht="27" customHeight="1" x14ac:dyDescent="0.25">
      <c r="A520" s="44" t="s">
        <v>292</v>
      </c>
      <c r="B520" s="44" t="s">
        <v>274</v>
      </c>
      <c r="C520" s="63" t="s">
        <v>293</v>
      </c>
      <c r="D520" s="44" t="s">
        <v>144</v>
      </c>
      <c r="E520" s="104" t="s">
        <v>698</v>
      </c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81">
        <f>U521+U526</f>
        <v>179960</v>
      </c>
      <c r="V520" s="146">
        <f>V521+V526</f>
        <v>70000</v>
      </c>
      <c r="W520" s="146">
        <f>W521+W526</f>
        <v>70000</v>
      </c>
      <c r="X520" s="145">
        <f t="shared" si="183"/>
        <v>100</v>
      </c>
      <c r="Y520" s="48">
        <f>Y521+Y526</f>
        <v>20000</v>
      </c>
      <c r="Z520" s="166" t="s">
        <v>707</v>
      </c>
      <c r="AA520" s="50"/>
    </row>
    <row r="521" spans="1:27" s="30" customFormat="1" ht="26.25" customHeight="1" x14ac:dyDescent="0.25">
      <c r="A521" s="44" t="s">
        <v>292</v>
      </c>
      <c r="B521" s="44" t="s">
        <v>274</v>
      </c>
      <c r="C521" s="63" t="s">
        <v>294</v>
      </c>
      <c r="D521" s="44" t="s">
        <v>144</v>
      </c>
      <c r="E521" s="125" t="s">
        <v>459</v>
      </c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80">
        <f>U522</f>
        <v>100000</v>
      </c>
      <c r="V521" s="148">
        <f t="shared" ref="V521:Y523" si="206">V522</f>
        <v>70000</v>
      </c>
      <c r="W521" s="148">
        <f t="shared" si="206"/>
        <v>70000</v>
      </c>
      <c r="X521" s="145">
        <f t="shared" si="183"/>
        <v>100</v>
      </c>
      <c r="Y521" s="46">
        <f t="shared" si="206"/>
        <v>20000</v>
      </c>
      <c r="Z521" s="166" t="s">
        <v>707</v>
      </c>
      <c r="AA521" s="50"/>
    </row>
    <row r="522" spans="1:27" s="30" customFormat="1" ht="15" customHeight="1" x14ac:dyDescent="0.25">
      <c r="A522" s="44" t="s">
        <v>292</v>
      </c>
      <c r="B522" s="44" t="s">
        <v>274</v>
      </c>
      <c r="C522" s="63" t="s">
        <v>308</v>
      </c>
      <c r="D522" s="44" t="s">
        <v>144</v>
      </c>
      <c r="E522" s="114" t="s">
        <v>130</v>
      </c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81">
        <f>U523</f>
        <v>100000</v>
      </c>
      <c r="V522" s="146">
        <f t="shared" si="206"/>
        <v>70000</v>
      </c>
      <c r="W522" s="146">
        <f t="shared" si="206"/>
        <v>70000</v>
      </c>
      <c r="X522" s="145">
        <f t="shared" si="183"/>
        <v>100</v>
      </c>
      <c r="Y522" s="48">
        <f t="shared" si="206"/>
        <v>20000</v>
      </c>
      <c r="Z522" s="166" t="s">
        <v>707</v>
      </c>
      <c r="AA522" s="50"/>
    </row>
    <row r="523" spans="1:27" s="30" customFormat="1" ht="15" customHeight="1" x14ac:dyDescent="0.25">
      <c r="A523" s="44" t="s">
        <v>292</v>
      </c>
      <c r="B523" s="44" t="s">
        <v>274</v>
      </c>
      <c r="C523" s="63" t="s">
        <v>309</v>
      </c>
      <c r="D523" s="44" t="s">
        <v>144</v>
      </c>
      <c r="E523" s="114" t="s">
        <v>131</v>
      </c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81">
        <f>U524</f>
        <v>100000</v>
      </c>
      <c r="V523" s="146">
        <f t="shared" si="206"/>
        <v>70000</v>
      </c>
      <c r="W523" s="146">
        <f t="shared" si="206"/>
        <v>70000</v>
      </c>
      <c r="X523" s="145">
        <f t="shared" si="183"/>
        <v>100</v>
      </c>
      <c r="Y523" s="48">
        <f>Y524+Y525</f>
        <v>20000</v>
      </c>
      <c r="Z523" s="166" t="s">
        <v>707</v>
      </c>
      <c r="AA523" s="50"/>
    </row>
    <row r="524" spans="1:27" s="30" customFormat="1" ht="52.5" customHeight="1" x14ac:dyDescent="0.25">
      <c r="A524" s="44" t="s">
        <v>292</v>
      </c>
      <c r="B524" s="44" t="s">
        <v>274</v>
      </c>
      <c r="C524" s="63" t="s">
        <v>309</v>
      </c>
      <c r="D524" s="44" t="s">
        <v>533</v>
      </c>
      <c r="E524" s="114" t="s">
        <v>535</v>
      </c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78">
        <v>100000</v>
      </c>
      <c r="V524" s="147">
        <v>70000</v>
      </c>
      <c r="W524" s="147">
        <v>70000</v>
      </c>
      <c r="X524" s="145">
        <f t="shared" si="183"/>
        <v>100</v>
      </c>
      <c r="Y524" s="38">
        <v>20000</v>
      </c>
      <c r="Z524" s="166" t="s">
        <v>707</v>
      </c>
      <c r="AA524" s="50"/>
    </row>
    <row r="525" spans="1:27" s="30" customFormat="1" ht="26.25" hidden="1" customHeight="1" x14ac:dyDescent="0.25">
      <c r="A525" s="44" t="s">
        <v>292</v>
      </c>
      <c r="B525" s="44" t="s">
        <v>274</v>
      </c>
      <c r="C525" s="63" t="s">
        <v>309</v>
      </c>
      <c r="D525" s="44" t="s">
        <v>547</v>
      </c>
      <c r="E525" s="114" t="s">
        <v>548</v>
      </c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78"/>
      <c r="V525" s="147">
        <v>0</v>
      </c>
      <c r="W525" s="147">
        <v>0</v>
      </c>
      <c r="X525" s="145" t="e">
        <f t="shared" si="183"/>
        <v>#DIV/0!</v>
      </c>
      <c r="Y525" s="38"/>
      <c r="Z525" s="166" t="e">
        <f t="shared" ref="Z524:Z564" si="207">W525/Y525*100</f>
        <v>#DIV/0!</v>
      </c>
      <c r="AA525" s="50"/>
    </row>
    <row r="526" spans="1:27" s="30" customFormat="1" ht="26.25" customHeight="1" x14ac:dyDescent="0.25">
      <c r="A526" s="44" t="s">
        <v>292</v>
      </c>
      <c r="B526" s="44" t="s">
        <v>274</v>
      </c>
      <c r="C526" s="63" t="s">
        <v>310</v>
      </c>
      <c r="D526" s="44" t="s">
        <v>144</v>
      </c>
      <c r="E526" s="125" t="s">
        <v>699</v>
      </c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80">
        <f t="shared" ref="U526:Y528" si="208">U527</f>
        <v>79960</v>
      </c>
      <c r="V526" s="148">
        <f t="shared" si="208"/>
        <v>0</v>
      </c>
      <c r="W526" s="148">
        <f t="shared" si="208"/>
        <v>0</v>
      </c>
      <c r="X526" s="145"/>
      <c r="Y526" s="46">
        <f t="shared" si="208"/>
        <v>0</v>
      </c>
      <c r="Z526" s="166"/>
      <c r="AA526" s="50"/>
    </row>
    <row r="527" spans="1:27" s="30" customFormat="1" ht="15" customHeight="1" x14ac:dyDescent="0.25">
      <c r="A527" s="44" t="s">
        <v>292</v>
      </c>
      <c r="B527" s="44" t="s">
        <v>274</v>
      </c>
      <c r="C527" s="63" t="s">
        <v>311</v>
      </c>
      <c r="D527" s="44" t="s">
        <v>144</v>
      </c>
      <c r="E527" s="114" t="s">
        <v>132</v>
      </c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81">
        <f t="shared" si="208"/>
        <v>79960</v>
      </c>
      <c r="V527" s="146">
        <f t="shared" si="208"/>
        <v>0</v>
      </c>
      <c r="W527" s="146">
        <f t="shared" si="208"/>
        <v>0</v>
      </c>
      <c r="X527" s="145"/>
      <c r="Y527" s="48">
        <f t="shared" si="208"/>
        <v>0</v>
      </c>
      <c r="Z527" s="166"/>
      <c r="AA527" s="50"/>
    </row>
    <row r="528" spans="1:27" s="30" customFormat="1" ht="15" customHeight="1" x14ac:dyDescent="0.25">
      <c r="A528" s="44" t="s">
        <v>292</v>
      </c>
      <c r="B528" s="44" t="s">
        <v>274</v>
      </c>
      <c r="C528" s="63" t="s">
        <v>312</v>
      </c>
      <c r="D528" s="44" t="s">
        <v>144</v>
      </c>
      <c r="E528" s="114" t="s">
        <v>133</v>
      </c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81">
        <f t="shared" si="208"/>
        <v>79960</v>
      </c>
      <c r="V528" s="146">
        <f t="shared" si="208"/>
        <v>0</v>
      </c>
      <c r="W528" s="146">
        <f t="shared" si="208"/>
        <v>0</v>
      </c>
      <c r="X528" s="145"/>
      <c r="Y528" s="48">
        <f t="shared" si="208"/>
        <v>0</v>
      </c>
      <c r="Z528" s="166"/>
      <c r="AA528" s="50"/>
    </row>
    <row r="529" spans="1:27" s="30" customFormat="1" ht="15" customHeight="1" x14ac:dyDescent="0.25">
      <c r="A529" s="44" t="s">
        <v>292</v>
      </c>
      <c r="B529" s="44" t="s">
        <v>274</v>
      </c>
      <c r="C529" s="63" t="s">
        <v>312</v>
      </c>
      <c r="D529" s="44" t="s">
        <v>159</v>
      </c>
      <c r="E529" s="114" t="s">
        <v>681</v>
      </c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78">
        <v>79960</v>
      </c>
      <c r="V529" s="147"/>
      <c r="W529" s="147"/>
      <c r="X529" s="145"/>
      <c r="Y529" s="38"/>
      <c r="Z529" s="166"/>
      <c r="AA529" s="50"/>
    </row>
    <row r="530" spans="1:27" s="30" customFormat="1" ht="15" customHeight="1" x14ac:dyDescent="0.25">
      <c r="A530" s="73" t="s">
        <v>292</v>
      </c>
      <c r="B530" s="73" t="s">
        <v>274</v>
      </c>
      <c r="C530" s="63" t="s">
        <v>176</v>
      </c>
      <c r="D530" s="73" t="s">
        <v>144</v>
      </c>
      <c r="E530" s="142" t="s">
        <v>25</v>
      </c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4"/>
      <c r="U530" s="81">
        <f>U531</f>
        <v>100000</v>
      </c>
      <c r="V530" s="81">
        <f t="shared" ref="V530:W531" si="209">V531</f>
        <v>14080</v>
      </c>
      <c r="W530" s="81">
        <f t="shared" si="209"/>
        <v>14080</v>
      </c>
      <c r="X530" s="145">
        <f t="shared" ref="X530:X564" si="210">W530/V530*100</f>
        <v>100</v>
      </c>
      <c r="Y530" s="48">
        <f>Y531</f>
        <v>0</v>
      </c>
      <c r="Z530" s="166"/>
      <c r="AA530" s="50"/>
    </row>
    <row r="531" spans="1:27" s="30" customFormat="1" ht="15" customHeight="1" x14ac:dyDescent="0.25">
      <c r="A531" s="73" t="s">
        <v>292</v>
      </c>
      <c r="B531" s="73" t="s">
        <v>274</v>
      </c>
      <c r="C531" s="63" t="s">
        <v>680</v>
      </c>
      <c r="D531" s="73" t="s">
        <v>144</v>
      </c>
      <c r="E531" s="142" t="s">
        <v>133</v>
      </c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4"/>
      <c r="U531" s="81">
        <f>U532</f>
        <v>100000</v>
      </c>
      <c r="V531" s="81">
        <f t="shared" si="209"/>
        <v>14080</v>
      </c>
      <c r="W531" s="81">
        <f t="shared" si="209"/>
        <v>14080</v>
      </c>
      <c r="X531" s="145">
        <f t="shared" si="210"/>
        <v>100</v>
      </c>
      <c r="Y531" s="48">
        <f>Y532</f>
        <v>0</v>
      </c>
      <c r="Z531" s="166"/>
      <c r="AA531" s="50"/>
    </row>
    <row r="532" spans="1:27" s="30" customFormat="1" ht="15" customHeight="1" x14ac:dyDescent="0.25">
      <c r="A532" s="73" t="s">
        <v>292</v>
      </c>
      <c r="B532" s="73" t="s">
        <v>274</v>
      </c>
      <c r="C532" s="63" t="s">
        <v>680</v>
      </c>
      <c r="D532" s="73" t="s">
        <v>159</v>
      </c>
      <c r="E532" s="105" t="s">
        <v>600</v>
      </c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7"/>
      <c r="U532" s="78">
        <v>100000</v>
      </c>
      <c r="V532" s="147">
        <v>14080</v>
      </c>
      <c r="W532" s="147">
        <v>14080</v>
      </c>
      <c r="X532" s="145">
        <f t="shared" si="210"/>
        <v>100</v>
      </c>
      <c r="Y532" s="38"/>
      <c r="Z532" s="166"/>
      <c r="AA532" s="50"/>
    </row>
    <row r="533" spans="1:27" s="30" customFormat="1" ht="14.25" customHeight="1" x14ac:dyDescent="0.25">
      <c r="A533" s="44" t="s">
        <v>160</v>
      </c>
      <c r="B533" s="44" t="s">
        <v>142</v>
      </c>
      <c r="C533" s="63" t="s">
        <v>143</v>
      </c>
      <c r="D533" s="44" t="s">
        <v>144</v>
      </c>
      <c r="E533" s="125" t="s">
        <v>134</v>
      </c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80">
        <f>U534</f>
        <v>2169072</v>
      </c>
      <c r="V533" s="80">
        <f>V534</f>
        <v>1181445</v>
      </c>
      <c r="W533" s="80">
        <f t="shared" ref="V533:Y534" si="211">W534</f>
        <v>1181440.71</v>
      </c>
      <c r="X533" s="145">
        <f t="shared" si="210"/>
        <v>99.999636885339555</v>
      </c>
      <c r="Y533" s="46">
        <f t="shared" si="211"/>
        <v>2043468</v>
      </c>
      <c r="Z533" s="166">
        <f t="shared" si="207"/>
        <v>57.815473988337473</v>
      </c>
      <c r="AA533" s="50"/>
    </row>
    <row r="534" spans="1:27" s="30" customFormat="1" ht="16.5" customHeight="1" x14ac:dyDescent="0.25">
      <c r="A534" s="44" t="s">
        <v>160</v>
      </c>
      <c r="B534" s="44" t="s">
        <v>141</v>
      </c>
      <c r="C534" s="63" t="s">
        <v>143</v>
      </c>
      <c r="D534" s="44" t="s">
        <v>144</v>
      </c>
      <c r="E534" s="114" t="s">
        <v>135</v>
      </c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81">
        <f>U535</f>
        <v>2169072</v>
      </c>
      <c r="V534" s="81">
        <f t="shared" si="211"/>
        <v>1181445</v>
      </c>
      <c r="W534" s="81">
        <f t="shared" si="211"/>
        <v>1181440.71</v>
      </c>
      <c r="X534" s="145">
        <f t="shared" si="210"/>
        <v>99.999636885339555</v>
      </c>
      <c r="Y534" s="48">
        <f t="shared" si="211"/>
        <v>2043468</v>
      </c>
      <c r="Z534" s="166">
        <f t="shared" si="207"/>
        <v>57.815473988337473</v>
      </c>
      <c r="AA534" s="50"/>
    </row>
    <row r="535" spans="1:27" s="30" customFormat="1" ht="15.75" customHeight="1" x14ac:dyDescent="0.25">
      <c r="A535" s="44" t="s">
        <v>160</v>
      </c>
      <c r="B535" s="44" t="s">
        <v>141</v>
      </c>
      <c r="C535" s="63" t="s">
        <v>285</v>
      </c>
      <c r="D535" s="44" t="s">
        <v>144</v>
      </c>
      <c r="E535" s="104" t="s">
        <v>700</v>
      </c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81">
        <f>U536+U550</f>
        <v>2169072</v>
      </c>
      <c r="V535" s="81">
        <f>V536+V550</f>
        <v>1181445</v>
      </c>
      <c r="W535" s="81">
        <f>W536+W550</f>
        <v>1181440.71</v>
      </c>
      <c r="X535" s="145">
        <f t="shared" si="210"/>
        <v>99.999636885339555</v>
      </c>
      <c r="Y535" s="48">
        <f>Y536+Y550</f>
        <v>2043468</v>
      </c>
      <c r="Z535" s="166">
        <f t="shared" si="207"/>
        <v>57.815473988337473</v>
      </c>
      <c r="AA535" s="50"/>
    </row>
    <row r="536" spans="1:27" s="31" customFormat="1" ht="15" customHeight="1" x14ac:dyDescent="0.25">
      <c r="A536" s="44" t="s">
        <v>160</v>
      </c>
      <c r="B536" s="44" t="s">
        <v>141</v>
      </c>
      <c r="C536" s="63" t="s">
        <v>313</v>
      </c>
      <c r="D536" s="44" t="s">
        <v>144</v>
      </c>
      <c r="E536" s="125" t="s">
        <v>136</v>
      </c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80">
        <f>U537</f>
        <v>567612</v>
      </c>
      <c r="V536" s="80">
        <f>V537</f>
        <v>247260</v>
      </c>
      <c r="W536" s="80">
        <f>W537</f>
        <v>247255.71</v>
      </c>
      <c r="X536" s="145">
        <f t="shared" si="210"/>
        <v>99.99826498422712</v>
      </c>
      <c r="Y536" s="46">
        <f>Y537</f>
        <v>1198253</v>
      </c>
      <c r="Z536" s="166">
        <f t="shared" si="207"/>
        <v>20.634683159566471</v>
      </c>
      <c r="AA536" s="60"/>
    </row>
    <row r="537" spans="1:27" s="30" customFormat="1" ht="14.25" customHeight="1" x14ac:dyDescent="0.25">
      <c r="A537" s="44" t="s">
        <v>160</v>
      </c>
      <c r="B537" s="44" t="s">
        <v>141</v>
      </c>
      <c r="C537" s="63" t="s">
        <v>314</v>
      </c>
      <c r="D537" s="44" t="s">
        <v>144</v>
      </c>
      <c r="E537" s="114" t="s">
        <v>137</v>
      </c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81">
        <f>U538+U543+U547+U545+U541</f>
        <v>567612</v>
      </c>
      <c r="V537" s="81">
        <f t="shared" ref="V537:W537" si="212">V538+V543+V547+V545+V541</f>
        <v>247260</v>
      </c>
      <c r="W537" s="81">
        <f t="shared" si="212"/>
        <v>247255.71</v>
      </c>
      <c r="X537" s="145">
        <f t="shared" si="210"/>
        <v>99.99826498422712</v>
      </c>
      <c r="Y537" s="48">
        <f>Y538+Y547+Y545+Y543+Y542</f>
        <v>1198253</v>
      </c>
      <c r="Z537" s="166">
        <f t="shared" si="207"/>
        <v>20.634683159566471</v>
      </c>
      <c r="AA537" s="50"/>
    </row>
    <row r="538" spans="1:27" s="30" customFormat="1" ht="15" customHeight="1" x14ac:dyDescent="0.25">
      <c r="A538" s="44" t="s">
        <v>160</v>
      </c>
      <c r="B538" s="44" t="s">
        <v>462</v>
      </c>
      <c r="C538" s="63" t="s">
        <v>463</v>
      </c>
      <c r="D538" s="44" t="s">
        <v>144</v>
      </c>
      <c r="E538" s="114" t="s">
        <v>460</v>
      </c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81">
        <f>U539+U540</f>
        <v>0</v>
      </c>
      <c r="V538" s="146">
        <f t="shared" ref="V538" si="213">V539+V540</f>
        <v>0</v>
      </c>
      <c r="W538" s="146">
        <f>W539+W540</f>
        <v>0</v>
      </c>
      <c r="X538" s="145"/>
      <c r="Y538" s="46">
        <f>Y539+Y540</f>
        <v>493970</v>
      </c>
      <c r="Z538" s="166">
        <f t="shared" si="207"/>
        <v>0</v>
      </c>
      <c r="AA538" s="50"/>
    </row>
    <row r="539" spans="1:27" s="30" customFormat="1" ht="26.25" hidden="1" customHeight="1" x14ac:dyDescent="0.25">
      <c r="A539" s="44" t="s">
        <v>160</v>
      </c>
      <c r="B539" s="44" t="s">
        <v>141</v>
      </c>
      <c r="C539" s="63" t="s">
        <v>463</v>
      </c>
      <c r="D539" s="44" t="s">
        <v>201</v>
      </c>
      <c r="E539" s="114" t="s">
        <v>46</v>
      </c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78"/>
      <c r="V539" s="147">
        <v>0</v>
      </c>
      <c r="W539" s="147">
        <v>0</v>
      </c>
      <c r="X539" s="145"/>
      <c r="Y539" s="46">
        <v>0</v>
      </c>
      <c r="Z539" s="166" t="e">
        <f t="shared" si="207"/>
        <v>#DIV/0!</v>
      </c>
      <c r="AA539" s="50"/>
    </row>
    <row r="540" spans="1:27" s="30" customFormat="1" ht="18.75" customHeight="1" x14ac:dyDescent="0.25">
      <c r="A540" s="44" t="s">
        <v>160</v>
      </c>
      <c r="B540" s="44" t="s">
        <v>141</v>
      </c>
      <c r="C540" s="63" t="s">
        <v>463</v>
      </c>
      <c r="D540" s="44" t="s">
        <v>159</v>
      </c>
      <c r="E540" s="114" t="s">
        <v>13</v>
      </c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78"/>
      <c r="V540" s="149"/>
      <c r="W540" s="149"/>
      <c r="X540" s="145"/>
      <c r="Y540" s="38">
        <v>493970</v>
      </c>
      <c r="Z540" s="166">
        <f t="shared" si="207"/>
        <v>0</v>
      </c>
      <c r="AA540" s="50"/>
    </row>
    <row r="541" spans="1:27" s="30" customFormat="1" ht="18.75" hidden="1" customHeight="1" x14ac:dyDescent="0.25">
      <c r="A541" s="73" t="s">
        <v>160</v>
      </c>
      <c r="B541" s="73" t="s">
        <v>141</v>
      </c>
      <c r="C541" s="73" t="s">
        <v>624</v>
      </c>
      <c r="D541" s="44" t="s">
        <v>144</v>
      </c>
      <c r="E541" s="114" t="s">
        <v>89</v>
      </c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81">
        <f>U542</f>
        <v>0</v>
      </c>
      <c r="V541" s="81">
        <f t="shared" ref="V541:W541" si="214">V542</f>
        <v>0</v>
      </c>
      <c r="W541" s="150">
        <f t="shared" si="214"/>
        <v>0</v>
      </c>
      <c r="X541" s="145"/>
      <c r="Y541" s="38"/>
      <c r="Z541" s="166" t="e">
        <f t="shared" si="207"/>
        <v>#DIV/0!</v>
      </c>
      <c r="AA541" s="50">
        <v>1120174020</v>
      </c>
    </row>
    <row r="542" spans="1:27" s="30" customFormat="1" ht="18.75" customHeight="1" x14ac:dyDescent="0.25">
      <c r="A542" s="73" t="s">
        <v>160</v>
      </c>
      <c r="B542" s="73" t="s">
        <v>141</v>
      </c>
      <c r="C542" s="73" t="s">
        <v>624</v>
      </c>
      <c r="D542" s="44" t="s">
        <v>159</v>
      </c>
      <c r="E542" s="114" t="s">
        <v>600</v>
      </c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78"/>
      <c r="V542" s="149"/>
      <c r="W542" s="149"/>
      <c r="X542" s="145"/>
      <c r="Y542" s="38">
        <v>26310</v>
      </c>
      <c r="Z542" s="166">
        <f t="shared" si="207"/>
        <v>0</v>
      </c>
      <c r="AA542" s="50"/>
    </row>
    <row r="543" spans="1:27" s="30" customFormat="1" ht="15" hidden="1" customHeight="1" x14ac:dyDescent="0.25">
      <c r="A543" s="44" t="s">
        <v>160</v>
      </c>
      <c r="B543" s="44" t="s">
        <v>462</v>
      </c>
      <c r="C543" s="63" t="s">
        <v>572</v>
      </c>
      <c r="D543" s="44" t="s">
        <v>144</v>
      </c>
      <c r="E543" s="114" t="s">
        <v>460</v>
      </c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46">
        <f>U544</f>
        <v>0</v>
      </c>
      <c r="V543" s="146">
        <f t="shared" ref="V543:W543" si="215">V544</f>
        <v>0</v>
      </c>
      <c r="W543" s="146">
        <f t="shared" si="215"/>
        <v>0</v>
      </c>
      <c r="X543" s="145" t="e">
        <f t="shared" si="210"/>
        <v>#DIV/0!</v>
      </c>
      <c r="Y543" s="46">
        <f>Y544</f>
        <v>0</v>
      </c>
      <c r="Z543" s="166" t="e">
        <f t="shared" si="207"/>
        <v>#DIV/0!</v>
      </c>
      <c r="AA543" s="50"/>
    </row>
    <row r="544" spans="1:27" s="30" customFormat="1" ht="25.5" hidden="1" customHeight="1" x14ac:dyDescent="0.25">
      <c r="A544" s="44" t="s">
        <v>160</v>
      </c>
      <c r="B544" s="44" t="s">
        <v>141</v>
      </c>
      <c r="C544" s="63" t="s">
        <v>572</v>
      </c>
      <c r="D544" s="44" t="s">
        <v>201</v>
      </c>
      <c r="E544" s="114" t="s">
        <v>46</v>
      </c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78"/>
      <c r="V544" s="149"/>
      <c r="W544" s="149"/>
      <c r="X544" s="145" t="e">
        <f t="shared" si="210"/>
        <v>#DIV/0!</v>
      </c>
      <c r="Y544" s="38"/>
      <c r="Z544" s="166" t="e">
        <f t="shared" si="207"/>
        <v>#DIV/0!</v>
      </c>
      <c r="AA544" s="50"/>
    </row>
    <row r="545" spans="1:27" s="30" customFormat="1" ht="14.25" customHeight="1" x14ac:dyDescent="0.25">
      <c r="A545" s="44" t="s">
        <v>160</v>
      </c>
      <c r="B545" s="44" t="s">
        <v>141</v>
      </c>
      <c r="C545" s="63" t="s">
        <v>414</v>
      </c>
      <c r="D545" s="44" t="s">
        <v>144</v>
      </c>
      <c r="E545" s="114" t="s">
        <v>20</v>
      </c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81">
        <f>U546</f>
        <v>25293</v>
      </c>
      <c r="V545" s="146">
        <f t="shared" ref="V545:W545" si="216">V546</f>
        <v>4171</v>
      </c>
      <c r="W545" s="146">
        <f t="shared" si="216"/>
        <v>4170.24</v>
      </c>
      <c r="X545" s="145">
        <f t="shared" si="210"/>
        <v>99.981778949892103</v>
      </c>
      <c r="Y545" s="48">
        <f>Y546</f>
        <v>3924</v>
      </c>
      <c r="Z545" s="166">
        <f t="shared" si="207"/>
        <v>106.27522935779817</v>
      </c>
      <c r="AA545" s="50"/>
    </row>
    <row r="546" spans="1:27" s="30" customFormat="1" ht="15" customHeight="1" x14ac:dyDescent="0.25">
      <c r="A546" s="44" t="s">
        <v>160</v>
      </c>
      <c r="B546" s="44" t="s">
        <v>141</v>
      </c>
      <c r="C546" s="63" t="s">
        <v>414</v>
      </c>
      <c r="D546" s="44" t="s">
        <v>159</v>
      </c>
      <c r="E546" s="114" t="s">
        <v>681</v>
      </c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78">
        <v>25293</v>
      </c>
      <c r="V546" s="147">
        <v>4171</v>
      </c>
      <c r="W546" s="147">
        <v>4170.24</v>
      </c>
      <c r="X546" s="145">
        <f t="shared" si="210"/>
        <v>99.981778949892103</v>
      </c>
      <c r="Y546" s="38">
        <v>3924</v>
      </c>
      <c r="Z546" s="166">
        <f t="shared" si="207"/>
        <v>106.27522935779817</v>
      </c>
      <c r="AA546" s="50"/>
    </row>
    <row r="547" spans="1:27" s="30" customFormat="1" ht="15.75" customHeight="1" x14ac:dyDescent="0.25">
      <c r="A547" s="44" t="s">
        <v>160</v>
      </c>
      <c r="B547" s="44" t="s">
        <v>141</v>
      </c>
      <c r="C547" s="63" t="s">
        <v>315</v>
      </c>
      <c r="D547" s="44" t="s">
        <v>144</v>
      </c>
      <c r="E547" s="114" t="s">
        <v>138</v>
      </c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81">
        <f>U548+U549</f>
        <v>542319</v>
      </c>
      <c r="V547" s="81">
        <f t="shared" ref="V547:W547" si="217">V548+V549</f>
        <v>243089</v>
      </c>
      <c r="W547" s="81">
        <f t="shared" si="217"/>
        <v>243085.47</v>
      </c>
      <c r="X547" s="145">
        <f t="shared" si="210"/>
        <v>99.998547856957742</v>
      </c>
      <c r="Y547" s="48">
        <f>Y548+Y549</f>
        <v>674049</v>
      </c>
      <c r="Z547" s="166">
        <f t="shared" si="207"/>
        <v>36.063471646720046</v>
      </c>
      <c r="AA547" s="50"/>
    </row>
    <row r="548" spans="1:27" s="30" customFormat="1" ht="13.5" customHeight="1" x14ac:dyDescent="0.25">
      <c r="A548" s="44" t="s">
        <v>160</v>
      </c>
      <c r="B548" s="44" t="s">
        <v>141</v>
      </c>
      <c r="C548" s="63" t="s">
        <v>315</v>
      </c>
      <c r="D548" s="44" t="s">
        <v>159</v>
      </c>
      <c r="E548" s="114" t="s">
        <v>681</v>
      </c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78">
        <v>288854</v>
      </c>
      <c r="V548" s="78">
        <v>143549</v>
      </c>
      <c r="W548" s="78">
        <v>143547.32</v>
      </c>
      <c r="X548" s="145">
        <f t="shared" si="210"/>
        <v>99.998829667918272</v>
      </c>
      <c r="Y548" s="38">
        <v>543826</v>
      </c>
      <c r="Z548" s="166">
        <f t="shared" si="207"/>
        <v>26.395817779951674</v>
      </c>
      <c r="AA548" s="50"/>
    </row>
    <row r="549" spans="1:27" s="30" customFormat="1" ht="13.5" customHeight="1" x14ac:dyDescent="0.25">
      <c r="A549" s="44" t="s">
        <v>160</v>
      </c>
      <c r="B549" s="44" t="s">
        <v>141</v>
      </c>
      <c r="C549" s="63" t="s">
        <v>315</v>
      </c>
      <c r="D549" s="44" t="s">
        <v>604</v>
      </c>
      <c r="E549" s="114" t="s">
        <v>605</v>
      </c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78">
        <v>253465</v>
      </c>
      <c r="V549" s="78">
        <v>99540</v>
      </c>
      <c r="W549" s="78">
        <v>99538.15</v>
      </c>
      <c r="X549" s="145">
        <f t="shared" si="210"/>
        <v>99.998141450673089</v>
      </c>
      <c r="Y549" s="38">
        <v>130223</v>
      </c>
      <c r="Z549" s="166">
        <f t="shared" si="207"/>
        <v>76.436689371309214</v>
      </c>
      <c r="AA549" s="50"/>
    </row>
    <row r="550" spans="1:27" s="30" customFormat="1" ht="27.75" customHeight="1" x14ac:dyDescent="0.25">
      <c r="A550" s="44" t="s">
        <v>160</v>
      </c>
      <c r="B550" s="44" t="s">
        <v>141</v>
      </c>
      <c r="C550" s="63" t="s">
        <v>289</v>
      </c>
      <c r="D550" s="44" t="s">
        <v>144</v>
      </c>
      <c r="E550" s="125" t="s">
        <v>701</v>
      </c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80">
        <f>U551</f>
        <v>1601460</v>
      </c>
      <c r="V550" s="148">
        <f t="shared" ref="V550:Y552" si="218">V551</f>
        <v>934185</v>
      </c>
      <c r="W550" s="148">
        <f t="shared" si="218"/>
        <v>934185</v>
      </c>
      <c r="X550" s="145">
        <f t="shared" si="210"/>
        <v>100</v>
      </c>
      <c r="Y550" s="46">
        <f t="shared" si="218"/>
        <v>845215</v>
      </c>
      <c r="Z550" s="166">
        <f t="shared" si="207"/>
        <v>110.5263157894737</v>
      </c>
      <c r="AA550" s="50"/>
    </row>
    <row r="551" spans="1:27" s="30" customFormat="1" ht="15.75" customHeight="1" x14ac:dyDescent="0.25">
      <c r="A551" s="44" t="s">
        <v>160</v>
      </c>
      <c r="B551" s="44" t="s">
        <v>141</v>
      </c>
      <c r="C551" s="63" t="s">
        <v>290</v>
      </c>
      <c r="D551" s="44" t="s">
        <v>144</v>
      </c>
      <c r="E551" s="114" t="s">
        <v>112</v>
      </c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81">
        <f>U552</f>
        <v>1601460</v>
      </c>
      <c r="V551" s="146">
        <f t="shared" si="218"/>
        <v>934185</v>
      </c>
      <c r="W551" s="146">
        <f t="shared" si="218"/>
        <v>934185</v>
      </c>
      <c r="X551" s="145">
        <f t="shared" si="210"/>
        <v>100</v>
      </c>
      <c r="Y551" s="48">
        <f t="shared" si="218"/>
        <v>845215</v>
      </c>
      <c r="Z551" s="166">
        <f t="shared" si="207"/>
        <v>110.5263157894737</v>
      </c>
      <c r="AA551" s="50"/>
    </row>
    <row r="552" spans="1:27" s="30" customFormat="1" ht="16.5" customHeight="1" x14ac:dyDescent="0.25">
      <c r="A552" s="44" t="s">
        <v>160</v>
      </c>
      <c r="B552" s="44" t="s">
        <v>141</v>
      </c>
      <c r="C552" s="63" t="s">
        <v>291</v>
      </c>
      <c r="D552" s="44" t="s">
        <v>144</v>
      </c>
      <c r="E552" s="114" t="s">
        <v>113</v>
      </c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81">
        <f>U553</f>
        <v>1601460</v>
      </c>
      <c r="V552" s="146">
        <f t="shared" si="218"/>
        <v>934185</v>
      </c>
      <c r="W552" s="146">
        <f t="shared" si="218"/>
        <v>934185</v>
      </c>
      <c r="X552" s="145">
        <f t="shared" si="210"/>
        <v>100</v>
      </c>
      <c r="Y552" s="48">
        <f t="shared" si="218"/>
        <v>845215</v>
      </c>
      <c r="Z552" s="166">
        <f t="shared" si="207"/>
        <v>110.5263157894737</v>
      </c>
      <c r="AA552" s="50"/>
    </row>
    <row r="553" spans="1:27" s="30" customFormat="1" ht="17.25" customHeight="1" x14ac:dyDescent="0.25">
      <c r="A553" s="44" t="s">
        <v>160</v>
      </c>
      <c r="B553" s="44" t="s">
        <v>141</v>
      </c>
      <c r="C553" s="63" t="s">
        <v>291</v>
      </c>
      <c r="D553" s="44" t="s">
        <v>159</v>
      </c>
      <c r="E553" s="114" t="s">
        <v>600</v>
      </c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78">
        <v>1601460</v>
      </c>
      <c r="V553" s="147">
        <v>934185</v>
      </c>
      <c r="W553" s="147">
        <v>934185</v>
      </c>
      <c r="X553" s="145">
        <f t="shared" si="210"/>
        <v>100</v>
      </c>
      <c r="Y553" s="38">
        <v>845215</v>
      </c>
      <c r="Z553" s="166">
        <f t="shared" si="207"/>
        <v>110.5263157894737</v>
      </c>
      <c r="AA553" s="50"/>
    </row>
    <row r="554" spans="1:27" s="30" customFormat="1" ht="28.5" customHeight="1" x14ac:dyDescent="0.25">
      <c r="A554" s="44" t="s">
        <v>164</v>
      </c>
      <c r="B554" s="44" t="s">
        <v>142</v>
      </c>
      <c r="C554" s="63" t="s">
        <v>143</v>
      </c>
      <c r="D554" s="44" t="s">
        <v>144</v>
      </c>
      <c r="E554" s="114" t="s">
        <v>550</v>
      </c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81">
        <f>U555</f>
        <v>2861324</v>
      </c>
      <c r="V554" s="146">
        <f t="shared" ref="V554:W556" si="219">V555</f>
        <v>0</v>
      </c>
      <c r="W554" s="146">
        <f t="shared" si="219"/>
        <v>0</v>
      </c>
      <c r="X554" s="145"/>
      <c r="Y554" s="48">
        <f>Y555</f>
        <v>4597882</v>
      </c>
      <c r="Z554" s="166">
        <f t="shared" si="207"/>
        <v>0</v>
      </c>
      <c r="AA554" s="50"/>
    </row>
    <row r="555" spans="1:27" s="30" customFormat="1" ht="14.25" hidden="1" customHeight="1" x14ac:dyDescent="0.25">
      <c r="A555" s="44" t="s">
        <v>164</v>
      </c>
      <c r="B555" s="44" t="s">
        <v>150</v>
      </c>
      <c r="C555" s="63" t="s">
        <v>143</v>
      </c>
      <c r="D555" s="44" t="s">
        <v>144</v>
      </c>
      <c r="E555" s="114" t="s">
        <v>505</v>
      </c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81">
        <f>U556</f>
        <v>2861324</v>
      </c>
      <c r="V555" s="146">
        <f t="shared" si="219"/>
        <v>0</v>
      </c>
      <c r="W555" s="146">
        <f t="shared" si="219"/>
        <v>0</v>
      </c>
      <c r="X555" s="145"/>
      <c r="Y555" s="48">
        <f>Y556</f>
        <v>4597882</v>
      </c>
      <c r="Z555" s="166">
        <f t="shared" si="207"/>
        <v>0</v>
      </c>
      <c r="AA555" s="50"/>
    </row>
    <row r="556" spans="1:27" s="30" customFormat="1" ht="15.75" hidden="1" customHeight="1" x14ac:dyDescent="0.25">
      <c r="A556" s="44" t="s">
        <v>164</v>
      </c>
      <c r="B556" s="44" t="s">
        <v>150</v>
      </c>
      <c r="C556" s="63" t="s">
        <v>161</v>
      </c>
      <c r="D556" s="44" t="s">
        <v>144</v>
      </c>
      <c r="E556" s="104" t="s">
        <v>502</v>
      </c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81">
        <f>U557</f>
        <v>2861324</v>
      </c>
      <c r="V556" s="146">
        <f t="shared" si="219"/>
        <v>0</v>
      </c>
      <c r="W556" s="146">
        <f t="shared" si="219"/>
        <v>0</v>
      </c>
      <c r="X556" s="145"/>
      <c r="Y556" s="48">
        <f>Y557</f>
        <v>4597882</v>
      </c>
      <c r="Z556" s="166">
        <f t="shared" si="207"/>
        <v>0</v>
      </c>
      <c r="AA556" s="50"/>
    </row>
    <row r="557" spans="1:27" s="30" customFormat="1" ht="13.5" hidden="1" customHeight="1" x14ac:dyDescent="0.25">
      <c r="A557" s="44" t="s">
        <v>164</v>
      </c>
      <c r="B557" s="44" t="s">
        <v>150</v>
      </c>
      <c r="C557" s="63" t="s">
        <v>503</v>
      </c>
      <c r="D557" s="44" t="s">
        <v>144</v>
      </c>
      <c r="E557" s="114" t="s">
        <v>506</v>
      </c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81">
        <f>U558+U562+U560</f>
        <v>2861324</v>
      </c>
      <c r="V557" s="81">
        <f t="shared" ref="V557:W557" si="220">V558+V562+V560</f>
        <v>0</v>
      </c>
      <c r="W557" s="81">
        <f t="shared" si="220"/>
        <v>0</v>
      </c>
      <c r="X557" s="145"/>
      <c r="Y557" s="47">
        <f>Y558+Y562+Y560</f>
        <v>4597882</v>
      </c>
      <c r="Z557" s="166">
        <f t="shared" si="207"/>
        <v>0</v>
      </c>
      <c r="AA557" s="50"/>
    </row>
    <row r="558" spans="1:27" s="30" customFormat="1" ht="27.75" customHeight="1" x14ac:dyDescent="0.25">
      <c r="A558" s="44" t="s">
        <v>164</v>
      </c>
      <c r="B558" s="44" t="s">
        <v>150</v>
      </c>
      <c r="C558" s="63" t="s">
        <v>592</v>
      </c>
      <c r="D558" s="44" t="s">
        <v>144</v>
      </c>
      <c r="E558" s="114" t="s">
        <v>593</v>
      </c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81">
        <f>U559</f>
        <v>89900</v>
      </c>
      <c r="V558" s="146">
        <f t="shared" ref="V558:W562" si="221">V559</f>
        <v>0</v>
      </c>
      <c r="W558" s="146">
        <f t="shared" si="221"/>
        <v>0</v>
      </c>
      <c r="X558" s="145"/>
      <c r="Y558" s="48">
        <f>Y559</f>
        <v>39800</v>
      </c>
      <c r="Z558" s="166">
        <f t="shared" si="207"/>
        <v>0</v>
      </c>
      <c r="AA558" s="50"/>
    </row>
    <row r="559" spans="1:27" s="32" customFormat="1" ht="15.75" customHeight="1" x14ac:dyDescent="0.25">
      <c r="A559" s="44" t="s">
        <v>164</v>
      </c>
      <c r="B559" s="44" t="s">
        <v>150</v>
      </c>
      <c r="C559" s="63" t="s">
        <v>592</v>
      </c>
      <c r="D559" s="44" t="s">
        <v>504</v>
      </c>
      <c r="E559" s="114" t="s">
        <v>467</v>
      </c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78">
        <v>89900</v>
      </c>
      <c r="V559" s="147"/>
      <c r="W559" s="147"/>
      <c r="X559" s="145"/>
      <c r="Y559" s="38">
        <v>39800</v>
      </c>
      <c r="Z559" s="166">
        <f t="shared" si="207"/>
        <v>0</v>
      </c>
      <c r="AA559" s="61"/>
    </row>
    <row r="560" spans="1:27" s="32" customFormat="1" ht="37.5" customHeight="1" x14ac:dyDescent="0.25">
      <c r="A560" s="44" t="s">
        <v>164</v>
      </c>
      <c r="B560" s="44" t="s">
        <v>150</v>
      </c>
      <c r="C560" s="63" t="s">
        <v>595</v>
      </c>
      <c r="D560" s="44" t="s">
        <v>144</v>
      </c>
      <c r="E560" s="114" t="s">
        <v>596</v>
      </c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81">
        <f>U561</f>
        <v>2771424</v>
      </c>
      <c r="V560" s="150">
        <f t="shared" ref="V560:W560" si="222">V561</f>
        <v>0</v>
      </c>
      <c r="W560" s="150">
        <f t="shared" si="222"/>
        <v>0</v>
      </c>
      <c r="X560" s="145"/>
      <c r="Y560" s="48">
        <f>Y561</f>
        <v>4558082</v>
      </c>
      <c r="Z560" s="166">
        <f t="shared" si="207"/>
        <v>0</v>
      </c>
      <c r="AA560" s="61"/>
    </row>
    <row r="561" spans="1:27" s="32" customFormat="1" ht="15.75" customHeight="1" x14ac:dyDescent="0.25">
      <c r="A561" s="44" t="s">
        <v>164</v>
      </c>
      <c r="B561" s="44" t="s">
        <v>150</v>
      </c>
      <c r="C561" s="63" t="s">
        <v>595</v>
      </c>
      <c r="D561" s="44" t="s">
        <v>504</v>
      </c>
      <c r="E561" s="114" t="s">
        <v>467</v>
      </c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78">
        <v>2771424</v>
      </c>
      <c r="V561" s="147"/>
      <c r="W561" s="147"/>
      <c r="X561" s="145"/>
      <c r="Y561" s="38">
        <v>4558082</v>
      </c>
      <c r="Z561" s="166">
        <f t="shared" si="207"/>
        <v>0</v>
      </c>
      <c r="AA561" s="61"/>
    </row>
    <row r="562" spans="1:27" s="30" customFormat="1" ht="41.25" hidden="1" customHeight="1" x14ac:dyDescent="0.25">
      <c r="A562" s="44" t="s">
        <v>164</v>
      </c>
      <c r="B562" s="44" t="s">
        <v>150</v>
      </c>
      <c r="C562" s="63" t="s">
        <v>537</v>
      </c>
      <c r="D562" s="44" t="s">
        <v>504</v>
      </c>
      <c r="E562" s="114" t="s">
        <v>536</v>
      </c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81">
        <f>U563</f>
        <v>0</v>
      </c>
      <c r="V562" s="146">
        <f t="shared" si="221"/>
        <v>0</v>
      </c>
      <c r="W562" s="146">
        <f t="shared" si="221"/>
        <v>0</v>
      </c>
      <c r="X562" s="145" t="e">
        <f t="shared" si="210"/>
        <v>#DIV/0!</v>
      </c>
      <c r="Y562" s="48">
        <f>Y563</f>
        <v>0</v>
      </c>
      <c r="Z562" s="166" t="e">
        <f t="shared" si="207"/>
        <v>#DIV/0!</v>
      </c>
      <c r="AA562" s="50"/>
    </row>
    <row r="563" spans="1:27" s="32" customFormat="1" ht="15.75" hidden="1" customHeight="1" x14ac:dyDescent="0.25">
      <c r="A563" s="62" t="s">
        <v>164</v>
      </c>
      <c r="B563" s="62" t="s">
        <v>150</v>
      </c>
      <c r="C563" s="66" t="s">
        <v>537</v>
      </c>
      <c r="D563" s="62" t="s">
        <v>504</v>
      </c>
      <c r="E563" s="104" t="s">
        <v>467</v>
      </c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78"/>
      <c r="V563" s="78"/>
      <c r="W563" s="78"/>
      <c r="X563" s="145" t="e">
        <f t="shared" si="210"/>
        <v>#DIV/0!</v>
      </c>
      <c r="Y563" s="38"/>
      <c r="Z563" s="166" t="e">
        <f t="shared" si="207"/>
        <v>#DIV/0!</v>
      </c>
      <c r="AA563" s="61"/>
    </row>
    <row r="564" spans="1:27" s="30" customFormat="1" ht="15.75" x14ac:dyDescent="0.25">
      <c r="A564" s="44"/>
      <c r="B564" s="44"/>
      <c r="C564" s="63"/>
      <c r="D564" s="44"/>
      <c r="E564" s="135" t="s">
        <v>318</v>
      </c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78">
        <f>U6+U72+U108+U189+U402+U440+U456+U488+U533+U554</f>
        <v>308403529.06</v>
      </c>
      <c r="V564" s="78">
        <f>V6+V72+V108+V189+V402+V440+V456+V488+V533+V554</f>
        <v>138341721.30000001</v>
      </c>
      <c r="W564" s="78">
        <f>W6+W72+W108+W189+W402+W440+W456+W488+W533+W554</f>
        <v>138308555.51000002</v>
      </c>
      <c r="X564" s="145">
        <f t="shared" si="210"/>
        <v>99.976026183794502</v>
      </c>
      <c r="Y564" s="38">
        <f>Y6+Y72+Y108+Y189+Y402+Y440+Y488+Y533+Y554+Y456</f>
        <v>119944861</v>
      </c>
      <c r="Z564" s="166">
        <f t="shared" si="207"/>
        <v>115.3101136279611</v>
      </c>
      <c r="AA564" s="50"/>
    </row>
    <row r="565" spans="1:27" s="30" customFormat="1" ht="15.75" customHeight="1" x14ac:dyDescent="0.25">
      <c r="A565" s="44"/>
      <c r="B565" s="44"/>
      <c r="C565" s="63"/>
      <c r="D565" s="44"/>
      <c r="E565" s="136" t="s">
        <v>549</v>
      </c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59">
        <f>'Доходы в сравнении'!N70-'Расходы в сравнении (3)'!U564</f>
        <v>-23000000</v>
      </c>
      <c r="V565" s="159">
        <f>'Доходы в сравнении'!O70-'Расходы в сравнении (3)'!V564</f>
        <v>37507013.769999981</v>
      </c>
      <c r="W565" s="159">
        <f>'Доходы в сравнении'!P70-'Расходы в сравнении (3)'!W564</f>
        <v>17963915.289999992</v>
      </c>
      <c r="X565" s="160"/>
      <c r="Y565" s="137">
        <f>'Доходы в сравнении'!R70-'Расходы в сравнении (3)'!Y564</f>
        <v>116275</v>
      </c>
      <c r="Z565" s="167"/>
      <c r="AA565" s="50"/>
    </row>
    <row r="566" spans="1:27" s="30" customFormat="1" ht="9" customHeight="1" x14ac:dyDescent="0.25">
      <c r="A566" s="44"/>
      <c r="B566" s="44"/>
      <c r="C566" s="63"/>
      <c r="D566" s="44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59"/>
      <c r="V566" s="159"/>
      <c r="W566" s="159"/>
      <c r="X566" s="161"/>
      <c r="Y566" s="137"/>
      <c r="Z566" s="168"/>
      <c r="AA566" s="50"/>
    </row>
    <row r="567" spans="1:27" s="29" customFormat="1" ht="3" customHeight="1" x14ac:dyDescent="0.25">
      <c r="A567" s="28"/>
      <c r="B567" s="28"/>
      <c r="C567" s="67"/>
      <c r="D567" s="28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162"/>
      <c r="V567" s="162"/>
      <c r="W567" s="162"/>
      <c r="X567" s="163"/>
      <c r="Y567" s="76"/>
      <c r="Z567" s="162"/>
    </row>
    <row r="568" spans="1:27" s="29" customFormat="1" ht="20.25" customHeight="1" x14ac:dyDescent="0.25">
      <c r="A568" s="28"/>
      <c r="B568" s="28"/>
      <c r="C568" s="67"/>
      <c r="D568" s="28"/>
      <c r="E568" s="138" t="s">
        <v>666</v>
      </c>
      <c r="F568" s="138"/>
      <c r="G568" s="138"/>
      <c r="H568" s="138"/>
      <c r="I568" s="138"/>
      <c r="J568" s="138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98" t="s">
        <v>434</v>
      </c>
      <c r="V568" s="164">
        <v>23030772.609999999</v>
      </c>
      <c r="W568" s="164"/>
      <c r="X568" s="163"/>
      <c r="Y568" s="76"/>
      <c r="Z568" s="98"/>
    </row>
    <row r="569" spans="1:27" s="29" customFormat="1" ht="20.25" customHeight="1" x14ac:dyDescent="0.25">
      <c r="A569" s="28"/>
      <c r="B569" s="28"/>
      <c r="C569" s="67"/>
      <c r="D569" s="28"/>
      <c r="E569" s="140" t="s">
        <v>713</v>
      </c>
      <c r="F569" s="140"/>
      <c r="G569" s="140"/>
      <c r="H569" s="140"/>
      <c r="I569" s="140"/>
      <c r="J569" s="1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98"/>
      <c r="V569" s="165">
        <v>40994687.899999999</v>
      </c>
      <c r="W569" s="165"/>
      <c r="X569" s="163"/>
      <c r="Y569" s="76"/>
      <c r="Z569" s="98"/>
    </row>
    <row r="570" spans="1:27" s="29" customFormat="1" ht="21" customHeight="1" x14ac:dyDescent="0.25">
      <c r="A570" s="28"/>
      <c r="B570" s="139" t="s">
        <v>319</v>
      </c>
      <c r="C570" s="139"/>
      <c r="D570" s="139"/>
      <c r="E570" s="139"/>
      <c r="F570" s="139"/>
      <c r="G570" s="139"/>
      <c r="H570" s="139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98"/>
      <c r="V570" s="98"/>
      <c r="W570" s="98" t="s">
        <v>387</v>
      </c>
      <c r="X570" s="163"/>
      <c r="Y570" s="76"/>
      <c r="Z570" s="98"/>
    </row>
    <row r="571" spans="1:27" s="29" customFormat="1" x14ac:dyDescent="0.25">
      <c r="A571" s="28"/>
      <c r="B571" s="28"/>
      <c r="C571" s="67"/>
      <c r="D571" s="28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98"/>
      <c r="V571" s="98"/>
      <c r="W571" s="98"/>
      <c r="X571" s="163"/>
      <c r="Y571" s="76"/>
      <c r="Z571" s="98"/>
    </row>
  </sheetData>
  <mergeCells count="580">
    <mergeCell ref="E351:T351"/>
    <mergeCell ref="E371:T371"/>
    <mergeCell ref="E372:T372"/>
    <mergeCell ref="E237:T237"/>
    <mergeCell ref="E530:T530"/>
    <mergeCell ref="E531:T531"/>
    <mergeCell ref="E532:T532"/>
    <mergeCell ref="E228:T228"/>
    <mergeCell ref="E229:T229"/>
    <mergeCell ref="E230:T230"/>
    <mergeCell ref="E231:T231"/>
    <mergeCell ref="E232:T232"/>
    <mergeCell ref="E233:T233"/>
    <mergeCell ref="E234:T234"/>
    <mergeCell ref="E235:T235"/>
    <mergeCell ref="E236:T236"/>
    <mergeCell ref="E246:T246"/>
    <mergeCell ref="E247:T247"/>
    <mergeCell ref="E398:T398"/>
    <mergeCell ref="E399:T399"/>
    <mergeCell ref="E400:T400"/>
    <mergeCell ref="E401:T401"/>
    <mergeCell ref="E379:T379"/>
    <mergeCell ref="E427:T427"/>
    <mergeCell ref="E451:T451"/>
    <mergeCell ref="E441:T441"/>
    <mergeCell ref="E442:T442"/>
    <mergeCell ref="E443:T443"/>
    <mergeCell ref="E444:T444"/>
    <mergeCell ref="E445:T445"/>
    <mergeCell ref="E446:T446"/>
    <mergeCell ref="E435:T435"/>
    <mergeCell ref="E436:T436"/>
    <mergeCell ref="E437:T437"/>
    <mergeCell ref="E438:T438"/>
    <mergeCell ref="E439:T439"/>
    <mergeCell ref="E440:T440"/>
    <mergeCell ref="E518:T518"/>
    <mergeCell ref="E519:T519"/>
    <mergeCell ref="E520:T520"/>
    <mergeCell ref="E521:T521"/>
    <mergeCell ref="E522:T522"/>
    <mergeCell ref="E523:T523"/>
    <mergeCell ref="E524:T524"/>
    <mergeCell ref="E533:T533"/>
    <mergeCell ref="E534:T534"/>
    <mergeCell ref="E535:T535"/>
    <mergeCell ref="E536:T536"/>
    <mergeCell ref="E537:T537"/>
    <mergeCell ref="E538:T538"/>
    <mergeCell ref="E543:T543"/>
    <mergeCell ref="E525:T525"/>
    <mergeCell ref="E526:T526"/>
    <mergeCell ref="E527:T527"/>
    <mergeCell ref="E528:T528"/>
    <mergeCell ref="E529:T529"/>
    <mergeCell ref="B570:H570"/>
    <mergeCell ref="E569:J569"/>
    <mergeCell ref="E541:T541"/>
    <mergeCell ref="E542:T542"/>
    <mergeCell ref="E550:T550"/>
    <mergeCell ref="E539:T539"/>
    <mergeCell ref="E540:T540"/>
    <mergeCell ref="E545:T545"/>
    <mergeCell ref="E546:T546"/>
    <mergeCell ref="E547:T547"/>
    <mergeCell ref="E548:T548"/>
    <mergeCell ref="E549:T549"/>
    <mergeCell ref="E544:T544"/>
    <mergeCell ref="Y565:Y566"/>
    <mergeCell ref="E551:T551"/>
    <mergeCell ref="E552:T552"/>
    <mergeCell ref="E553:T553"/>
    <mergeCell ref="E554:T554"/>
    <mergeCell ref="E555:T555"/>
    <mergeCell ref="Z565:Z566"/>
    <mergeCell ref="E568:J568"/>
    <mergeCell ref="V568:W568"/>
    <mergeCell ref="V569:W569"/>
    <mergeCell ref="E564:T564"/>
    <mergeCell ref="U565:U566"/>
    <mergeCell ref="V565:V566"/>
    <mergeCell ref="W565:W566"/>
    <mergeCell ref="X565:X566"/>
    <mergeCell ref="E565:T566"/>
    <mergeCell ref="E556:T556"/>
    <mergeCell ref="E557:T557"/>
    <mergeCell ref="E558:T558"/>
    <mergeCell ref="E559:T559"/>
    <mergeCell ref="E562:T562"/>
    <mergeCell ref="E563:T563"/>
    <mergeCell ref="E512:T512"/>
    <mergeCell ref="E513:T513"/>
    <mergeCell ref="E514:T514"/>
    <mergeCell ref="E517:T517"/>
    <mergeCell ref="E504:T504"/>
    <mergeCell ref="E505:T505"/>
    <mergeCell ref="E506:T506"/>
    <mergeCell ref="E507:T507"/>
    <mergeCell ref="E508:T508"/>
    <mergeCell ref="E509:T509"/>
    <mergeCell ref="E515:T515"/>
    <mergeCell ref="E516:T516"/>
    <mergeCell ref="E510:T510"/>
    <mergeCell ref="E511:T511"/>
    <mergeCell ref="E498:T498"/>
    <mergeCell ref="E499:T499"/>
    <mergeCell ref="E500:T500"/>
    <mergeCell ref="E501:T501"/>
    <mergeCell ref="E502:T502"/>
    <mergeCell ref="E503:T503"/>
    <mergeCell ref="E492:T492"/>
    <mergeCell ref="E493:T493"/>
    <mergeCell ref="E494:T494"/>
    <mergeCell ref="E495:T495"/>
    <mergeCell ref="E496:T496"/>
    <mergeCell ref="E497:T497"/>
    <mergeCell ref="E454:T454"/>
    <mergeCell ref="E455:T455"/>
    <mergeCell ref="E488:T488"/>
    <mergeCell ref="E489:T489"/>
    <mergeCell ref="E490:T490"/>
    <mergeCell ref="E491:T491"/>
    <mergeCell ref="E447:T447"/>
    <mergeCell ref="E448:T448"/>
    <mergeCell ref="E449:T449"/>
    <mergeCell ref="E450:T450"/>
    <mergeCell ref="E452:T452"/>
    <mergeCell ref="E453:T453"/>
    <mergeCell ref="E456:T456"/>
    <mergeCell ref="E457:T457"/>
    <mergeCell ref="E458:T458"/>
    <mergeCell ref="E483:T483"/>
    <mergeCell ref="E485:T485"/>
    <mergeCell ref="E486:T486"/>
    <mergeCell ref="E487:T487"/>
    <mergeCell ref="E459:T459"/>
    <mergeCell ref="E460:T460"/>
    <mergeCell ref="E461:T461"/>
    <mergeCell ref="E462:T462"/>
    <mergeCell ref="E463:T463"/>
    <mergeCell ref="E432:T432"/>
    <mergeCell ref="E433:T433"/>
    <mergeCell ref="E434:T434"/>
    <mergeCell ref="E422:T422"/>
    <mergeCell ref="E423:T423"/>
    <mergeCell ref="E424:T424"/>
    <mergeCell ref="E425:T425"/>
    <mergeCell ref="E426:T426"/>
    <mergeCell ref="E428:T428"/>
    <mergeCell ref="E429:T429"/>
    <mergeCell ref="E430:T430"/>
    <mergeCell ref="E431:T431"/>
    <mergeCell ref="E416:T416"/>
    <mergeCell ref="E417:T417"/>
    <mergeCell ref="E418:T418"/>
    <mergeCell ref="E419:T419"/>
    <mergeCell ref="E420:T420"/>
    <mergeCell ref="E421:T421"/>
    <mergeCell ref="E410:T410"/>
    <mergeCell ref="E411:T411"/>
    <mergeCell ref="E412:T412"/>
    <mergeCell ref="E413:T413"/>
    <mergeCell ref="E414:T414"/>
    <mergeCell ref="E415:T415"/>
    <mergeCell ref="E404:T404"/>
    <mergeCell ref="E405:T405"/>
    <mergeCell ref="E406:T406"/>
    <mergeCell ref="E407:T407"/>
    <mergeCell ref="E408:T408"/>
    <mergeCell ref="E409:T409"/>
    <mergeCell ref="E382:T382"/>
    <mergeCell ref="E383:T383"/>
    <mergeCell ref="E384:T384"/>
    <mergeCell ref="E385:T385"/>
    <mergeCell ref="E402:T402"/>
    <mergeCell ref="E403:T403"/>
    <mergeCell ref="E387:T387"/>
    <mergeCell ref="E388:T388"/>
    <mergeCell ref="E389:T389"/>
    <mergeCell ref="E390:T390"/>
    <mergeCell ref="E391:T391"/>
    <mergeCell ref="E392:T392"/>
    <mergeCell ref="E386:T386"/>
    <mergeCell ref="E393:T393"/>
    <mergeCell ref="E394:T394"/>
    <mergeCell ref="E395:T395"/>
    <mergeCell ref="E396:T396"/>
    <mergeCell ref="E397:T397"/>
    <mergeCell ref="E374:T374"/>
    <mergeCell ref="E375:T375"/>
    <mergeCell ref="E376:T376"/>
    <mergeCell ref="E377:T377"/>
    <mergeCell ref="E378:T378"/>
    <mergeCell ref="E380:T380"/>
    <mergeCell ref="E348:T348"/>
    <mergeCell ref="E367:T367"/>
    <mergeCell ref="E368:T368"/>
    <mergeCell ref="E369:T369"/>
    <mergeCell ref="E370:T370"/>
    <mergeCell ref="E373:T373"/>
    <mergeCell ref="E354:T354"/>
    <mergeCell ref="E355:T355"/>
    <mergeCell ref="E356:T356"/>
    <mergeCell ref="E357:T357"/>
    <mergeCell ref="E358:T358"/>
    <mergeCell ref="E361:T361"/>
    <mergeCell ref="E349:T349"/>
    <mergeCell ref="E350:T350"/>
    <mergeCell ref="E352:T352"/>
    <mergeCell ref="E353:T353"/>
    <mergeCell ref="E359:T359"/>
    <mergeCell ref="E360:T360"/>
    <mergeCell ref="E342:T342"/>
    <mergeCell ref="E343:T343"/>
    <mergeCell ref="E344:T344"/>
    <mergeCell ref="E345:T345"/>
    <mergeCell ref="E346:T346"/>
    <mergeCell ref="E347:T347"/>
    <mergeCell ref="E336:T336"/>
    <mergeCell ref="E337:T337"/>
    <mergeCell ref="E338:T338"/>
    <mergeCell ref="E339:T339"/>
    <mergeCell ref="E340:T340"/>
    <mergeCell ref="E341:T341"/>
    <mergeCell ref="E328:T328"/>
    <mergeCell ref="E329:T329"/>
    <mergeCell ref="E330:T330"/>
    <mergeCell ref="E333:T333"/>
    <mergeCell ref="E334:T334"/>
    <mergeCell ref="E335:T335"/>
    <mergeCell ref="E321:T321"/>
    <mergeCell ref="E322:T322"/>
    <mergeCell ref="E323:T323"/>
    <mergeCell ref="E324:T324"/>
    <mergeCell ref="E325:T325"/>
    <mergeCell ref="E326:T326"/>
    <mergeCell ref="E331:T331"/>
    <mergeCell ref="E332:T332"/>
    <mergeCell ref="E327:T327"/>
    <mergeCell ref="E312:T312"/>
    <mergeCell ref="E315:T315"/>
    <mergeCell ref="E316:T316"/>
    <mergeCell ref="E317:T317"/>
    <mergeCell ref="E318:T318"/>
    <mergeCell ref="E319:T319"/>
    <mergeCell ref="E306:T306"/>
    <mergeCell ref="E307:T307"/>
    <mergeCell ref="E308:T308"/>
    <mergeCell ref="E309:T309"/>
    <mergeCell ref="E310:T310"/>
    <mergeCell ref="E311:T311"/>
    <mergeCell ref="E298:T298"/>
    <mergeCell ref="E299:T299"/>
    <mergeCell ref="E300:T300"/>
    <mergeCell ref="E301:T301"/>
    <mergeCell ref="E304:T304"/>
    <mergeCell ref="E305:T305"/>
    <mergeCell ref="E289:T289"/>
    <mergeCell ref="E291:T291"/>
    <mergeCell ref="E293:T293"/>
    <mergeCell ref="E294:T294"/>
    <mergeCell ref="E295:T295"/>
    <mergeCell ref="E296:T296"/>
    <mergeCell ref="E292:T292"/>
    <mergeCell ref="E290:T290"/>
    <mergeCell ref="E302:T302"/>
    <mergeCell ref="E303:T303"/>
    <mergeCell ref="E297:T297"/>
    <mergeCell ref="E273:T273"/>
    <mergeCell ref="E275:T275"/>
    <mergeCell ref="E276:T276"/>
    <mergeCell ref="E277:T277"/>
    <mergeCell ref="E280:T280"/>
    <mergeCell ref="E281:T281"/>
    <mergeCell ref="E283:T283"/>
    <mergeCell ref="E284:T284"/>
    <mergeCell ref="E282:T282"/>
    <mergeCell ref="E274:T274"/>
    <mergeCell ref="E220:T220"/>
    <mergeCell ref="E223:T223"/>
    <mergeCell ref="E224:T224"/>
    <mergeCell ref="E225:T225"/>
    <mergeCell ref="E226:T226"/>
    <mergeCell ref="E214:T214"/>
    <mergeCell ref="E215:T215"/>
    <mergeCell ref="E216:T216"/>
    <mergeCell ref="E218:T218"/>
    <mergeCell ref="E219:T219"/>
    <mergeCell ref="E217:T217"/>
    <mergeCell ref="E222:T222"/>
    <mergeCell ref="E221:T221"/>
    <mergeCell ref="E208:T208"/>
    <mergeCell ref="E209:T209"/>
    <mergeCell ref="E210:T210"/>
    <mergeCell ref="E211:T211"/>
    <mergeCell ref="E212:T212"/>
    <mergeCell ref="E213:T213"/>
    <mergeCell ref="E202:T202"/>
    <mergeCell ref="E203:T203"/>
    <mergeCell ref="E204:T204"/>
    <mergeCell ref="E205:T205"/>
    <mergeCell ref="E206:T206"/>
    <mergeCell ref="E207:T207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181:T181"/>
    <mergeCell ref="E182:T182"/>
    <mergeCell ref="E183:T183"/>
    <mergeCell ref="E185:T185"/>
    <mergeCell ref="E186:T186"/>
    <mergeCell ref="E189:T189"/>
    <mergeCell ref="E175:T175"/>
    <mergeCell ref="E176:T176"/>
    <mergeCell ref="E177:T177"/>
    <mergeCell ref="E178:T178"/>
    <mergeCell ref="E179:T179"/>
    <mergeCell ref="E180:T180"/>
    <mergeCell ref="E184:T184"/>
    <mergeCell ref="E187:T187"/>
    <mergeCell ref="E188:T188"/>
    <mergeCell ref="E169:T169"/>
    <mergeCell ref="E170:T170"/>
    <mergeCell ref="E171:T171"/>
    <mergeCell ref="E172:T172"/>
    <mergeCell ref="E173:T173"/>
    <mergeCell ref="E174:T174"/>
    <mergeCell ref="E163:T163"/>
    <mergeCell ref="E164:T164"/>
    <mergeCell ref="E165:T165"/>
    <mergeCell ref="E166:T166"/>
    <mergeCell ref="E167:T167"/>
    <mergeCell ref="E168:T168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44:T144"/>
    <mergeCell ref="E146:T146"/>
    <mergeCell ref="E148:T148"/>
    <mergeCell ref="E149:T149"/>
    <mergeCell ref="E150:T150"/>
    <mergeCell ref="E138:T138"/>
    <mergeCell ref="E139:T139"/>
    <mergeCell ref="E140:T140"/>
    <mergeCell ref="E141:T141"/>
    <mergeCell ref="E142:T142"/>
    <mergeCell ref="E143:T143"/>
    <mergeCell ref="E145:T145"/>
    <mergeCell ref="E147:T147"/>
    <mergeCell ref="E130:T130"/>
    <mergeCell ref="E131:T131"/>
    <mergeCell ref="E132:T132"/>
    <mergeCell ref="E135:T135"/>
    <mergeCell ref="E136:T136"/>
    <mergeCell ref="E137:T137"/>
    <mergeCell ref="E122:T122"/>
    <mergeCell ref="E123:T123"/>
    <mergeCell ref="E124:T124"/>
    <mergeCell ref="E126:T126"/>
    <mergeCell ref="E127:T127"/>
    <mergeCell ref="E129:T129"/>
    <mergeCell ref="E133:T133"/>
    <mergeCell ref="E134:T134"/>
    <mergeCell ref="E125:T125"/>
    <mergeCell ref="E128:T128"/>
    <mergeCell ref="E116:T116"/>
    <mergeCell ref="E117:T117"/>
    <mergeCell ref="E118:T118"/>
    <mergeCell ref="E119:T119"/>
    <mergeCell ref="E120:T120"/>
    <mergeCell ref="E121:T121"/>
    <mergeCell ref="E110:T110"/>
    <mergeCell ref="E111:T111"/>
    <mergeCell ref="E112:T112"/>
    <mergeCell ref="E113:T113"/>
    <mergeCell ref="E114:T114"/>
    <mergeCell ref="E115:T115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78:T78"/>
    <mergeCell ref="E79:T79"/>
    <mergeCell ref="E80:T80"/>
    <mergeCell ref="E83:T83"/>
    <mergeCell ref="E84:T84"/>
    <mergeCell ref="E85:T85"/>
    <mergeCell ref="E72:T72"/>
    <mergeCell ref="E73:T73"/>
    <mergeCell ref="E74:T74"/>
    <mergeCell ref="E75:T75"/>
    <mergeCell ref="E76:T76"/>
    <mergeCell ref="E77:T77"/>
    <mergeCell ref="E81:T81"/>
    <mergeCell ref="E82:T82"/>
    <mergeCell ref="E66:T66"/>
    <mergeCell ref="E67:T67"/>
    <mergeCell ref="E68:T68"/>
    <mergeCell ref="E69:T69"/>
    <mergeCell ref="E70:T70"/>
    <mergeCell ref="E71:T71"/>
    <mergeCell ref="E59:T59"/>
    <mergeCell ref="E60:T60"/>
    <mergeCell ref="E61:T61"/>
    <mergeCell ref="E63:T63"/>
    <mergeCell ref="E64:T64"/>
    <mergeCell ref="E65:T65"/>
    <mergeCell ref="E62:T62"/>
    <mergeCell ref="E55:T55"/>
    <mergeCell ref="E56:T56"/>
    <mergeCell ref="E57:T57"/>
    <mergeCell ref="E58:T58"/>
    <mergeCell ref="E47:T47"/>
    <mergeCell ref="E48:T48"/>
    <mergeCell ref="E49:T49"/>
    <mergeCell ref="E50:T50"/>
    <mergeCell ref="E51:T51"/>
    <mergeCell ref="E52:T52"/>
    <mergeCell ref="E46:T46"/>
    <mergeCell ref="E35:T35"/>
    <mergeCell ref="E36:T36"/>
    <mergeCell ref="E37:T37"/>
    <mergeCell ref="E38:T38"/>
    <mergeCell ref="E39:T39"/>
    <mergeCell ref="E40:T40"/>
    <mergeCell ref="E53:T53"/>
    <mergeCell ref="E54:T54"/>
    <mergeCell ref="E15:T15"/>
    <mergeCell ref="E16:T16"/>
    <mergeCell ref="E17:T17"/>
    <mergeCell ref="E41:T41"/>
    <mergeCell ref="E42:T42"/>
    <mergeCell ref="E43:T43"/>
    <mergeCell ref="E44:T44"/>
    <mergeCell ref="E45:T45"/>
    <mergeCell ref="E18:T18"/>
    <mergeCell ref="E19:T19"/>
    <mergeCell ref="E20:T20"/>
    <mergeCell ref="E22:T22"/>
    <mergeCell ref="E24:T24"/>
    <mergeCell ref="E21:T21"/>
    <mergeCell ref="E29:T29"/>
    <mergeCell ref="E30:T30"/>
    <mergeCell ref="E31:T31"/>
    <mergeCell ref="E32:T32"/>
    <mergeCell ref="E33:T33"/>
    <mergeCell ref="E23:T23"/>
    <mergeCell ref="E25:T25"/>
    <mergeCell ref="E26:T26"/>
    <mergeCell ref="E27:T27"/>
    <mergeCell ref="E28:T28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381:T381"/>
    <mergeCell ref="E560:T560"/>
    <mergeCell ref="E561:T561"/>
    <mergeCell ref="E320:T320"/>
    <mergeCell ref="E245:T245"/>
    <mergeCell ref="E249:T249"/>
    <mergeCell ref="E250:T250"/>
    <mergeCell ref="E251:T251"/>
    <mergeCell ref="E252:T252"/>
    <mergeCell ref="E253:T253"/>
    <mergeCell ref="E265:T265"/>
    <mergeCell ref="E266:T266"/>
    <mergeCell ref="E267:T267"/>
    <mergeCell ref="E268:T268"/>
    <mergeCell ref="E269:T269"/>
    <mergeCell ref="E270:T270"/>
    <mergeCell ref="E254:T254"/>
    <mergeCell ref="E260:T260"/>
    <mergeCell ref="E261:T261"/>
    <mergeCell ref="E262:T262"/>
    <mergeCell ref="E263:T263"/>
    <mergeCell ref="E264:T264"/>
    <mergeCell ref="E256:T256"/>
    <mergeCell ref="E257:T257"/>
    <mergeCell ref="E362:T362"/>
    <mergeCell ref="E363:T363"/>
    <mergeCell ref="E364:T364"/>
    <mergeCell ref="E365:T365"/>
    <mergeCell ref="E366:T366"/>
    <mergeCell ref="E227:T227"/>
    <mergeCell ref="E238:T238"/>
    <mergeCell ref="E239:T239"/>
    <mergeCell ref="E240:T240"/>
    <mergeCell ref="E241:T241"/>
    <mergeCell ref="E242:T242"/>
    <mergeCell ref="E244:T244"/>
    <mergeCell ref="E243:T243"/>
    <mergeCell ref="E258:T258"/>
    <mergeCell ref="E259:T259"/>
    <mergeCell ref="E255:T255"/>
    <mergeCell ref="E278:T278"/>
    <mergeCell ref="E279:T279"/>
    <mergeCell ref="E285:T285"/>
    <mergeCell ref="E286:T286"/>
    <mergeCell ref="E287:T287"/>
    <mergeCell ref="E288:T288"/>
    <mergeCell ref="E271:T271"/>
    <mergeCell ref="E272:T272"/>
    <mergeCell ref="E34:T34"/>
    <mergeCell ref="E482:T482"/>
    <mergeCell ref="E484:T484"/>
    <mergeCell ref="E468:T468"/>
    <mergeCell ref="E469:T469"/>
    <mergeCell ref="E470:T470"/>
    <mergeCell ref="E471:T471"/>
    <mergeCell ref="E472:T472"/>
    <mergeCell ref="E473:T473"/>
    <mergeCell ref="E474:T474"/>
    <mergeCell ref="E475:T475"/>
    <mergeCell ref="E476:T476"/>
    <mergeCell ref="E464:T464"/>
    <mergeCell ref="E465:T465"/>
    <mergeCell ref="E466:T466"/>
    <mergeCell ref="E467:T467"/>
    <mergeCell ref="E477:T477"/>
    <mergeCell ref="E478:T478"/>
    <mergeCell ref="E479:T479"/>
    <mergeCell ref="E480:T480"/>
    <mergeCell ref="E481:T481"/>
    <mergeCell ref="E248:T248"/>
    <mergeCell ref="E313:T313"/>
    <mergeCell ref="E314:T314"/>
  </mergeCells>
  <pageMargins left="0" right="0" top="0.39370078740157483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в сравнении</vt:lpstr>
      <vt:lpstr>Расходы в сравнении (3)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2022-08-30T14:00:45Z</cp:lastPrinted>
  <dcterms:created xsi:type="dcterms:W3CDTF">2016-03-04T07:16:40Z</dcterms:created>
  <dcterms:modified xsi:type="dcterms:W3CDTF">2022-09-02T14:52:48Z</dcterms:modified>
</cp:coreProperties>
</file>