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81" activeTab="4"/>
  </bookViews>
  <sheets>
    <sheet name="Приложение 3" sheetId="1" r:id="rId1"/>
    <sheet name="приложение 6" sheetId="2" r:id="rId2"/>
    <sheet name="приложение 7 " sheetId="3" r:id="rId3"/>
    <sheet name="приложение 8" sheetId="4" r:id="rId4"/>
    <sheet name="Приложение 9" sheetId="5" r:id="rId5"/>
  </sheets>
  <definedNames>
    <definedName name="_xlnm.Print_Area" localSheetId="0">'Приложение 3'!$A$1:$P$56</definedName>
    <definedName name="_xlnm.Print_Area" localSheetId="1">'приложение 6'!$A$1:$R$587</definedName>
    <definedName name="_xlnm.Print_Area" localSheetId="2">'приложение 7 '!$A$1:$R$553</definedName>
    <definedName name="_xlnm.Print_Area" localSheetId="3">'приложение 8'!$A$1:$Q$689</definedName>
    <definedName name="_xlnm.Print_Area" localSheetId="4">'Приложение 9'!$A$1:$G$21</definedName>
  </definedNames>
  <calcPr fullCalcOnLoad="1"/>
</workbook>
</file>

<file path=xl/sharedStrings.xml><?xml version="1.0" encoding="utf-8"?>
<sst xmlns="http://schemas.openxmlformats.org/spreadsheetml/2006/main" count="7606" uniqueCount="680">
  <si>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</si>
  <si>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</si>
  <si>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</si>
  <si>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</si>
  <si>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средства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</si>
  <si>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</si>
  <si>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</si>
  <si>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</si>
  <si>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</si>
  <si>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</si>
  <si>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</si>
  <si>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</si>
  <si>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</si>
  <si>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</si>
  <si>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</si>
  <si>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</si>
  <si>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Озеленение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</si>
  <si>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</si>
  <si>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</si>
  <si>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</si>
  <si>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</si>
  <si>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</si>
  <si>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</si>
  <si>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</si>
  <si>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</si>
  <si>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</si>
  <si>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</si>
  <si>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Физическая культура и спорт</t>
  </si>
  <si>
    <t>Физическая культура</t>
  </si>
  <si>
    <t>03</t>
  </si>
  <si>
    <t>01</t>
  </si>
  <si>
    <t>02</t>
  </si>
  <si>
    <t>04</t>
  </si>
  <si>
    <t>07</t>
  </si>
  <si>
    <t>09</t>
  </si>
  <si>
    <t>05</t>
  </si>
  <si>
    <t>06</t>
  </si>
  <si>
    <t>11</t>
  </si>
  <si>
    <t>Прочая закупка товаров, работ и услуг для обеспечения  государственных (муниципальных) нужд</t>
  </si>
  <si>
    <t>Жилищно-коммунальное хозяйство</t>
  </si>
  <si>
    <t>Расходы на обеспечение функций органов местного самоуправления</t>
  </si>
  <si>
    <t xml:space="preserve">Оценка недвижимости, признание прав и регулирование отношений по муниципальной собственности </t>
  </si>
  <si>
    <t>Строительство, реконструкция, капитальный ремонт объектов муниципальной собственности</t>
  </si>
  <si>
    <t>Прочие мероприятия связанные с муниципальной собственностью (в том числе приобретение основных средств)</t>
  </si>
  <si>
    <t>Безопасность на водных объектах</t>
  </si>
  <si>
    <t>Пожарная безопасность</t>
  </si>
  <si>
    <t xml:space="preserve">Выполнение работ по разработке ПСД </t>
  </si>
  <si>
    <t>Строительный контроль за выполнением работ</t>
  </si>
  <si>
    <t xml:space="preserve">Развитие форм прямой демократии населения </t>
  </si>
  <si>
    <t>Развитие политической культуры населения</t>
  </si>
  <si>
    <t xml:space="preserve">Поддержка общественного территориального самоуправления </t>
  </si>
  <si>
    <t xml:space="preserve">Мероприятия в области строительства, архитектуры и градостроительства </t>
  </si>
  <si>
    <t>Финансовая поддержка субъектов малого и среднего предпринимательства</t>
  </si>
  <si>
    <t xml:space="preserve">Организационные меры по поддержке малого и среднего предпринимательства </t>
  </si>
  <si>
    <t xml:space="preserve">Информационная поддержка субъектов малого и среднего предпринимательства </t>
  </si>
  <si>
    <t>Выполнение работ по разработке ПСД</t>
  </si>
  <si>
    <t xml:space="preserve">Организация безопасности дорожного движения </t>
  </si>
  <si>
    <t xml:space="preserve">Текущий ремонт и содержание объектов муниципальной собственности  </t>
  </si>
  <si>
    <t>Содержание мест захоронений</t>
  </si>
  <si>
    <t>Содержание в чистоте и уборка</t>
  </si>
  <si>
    <t>Прочие мероприятия по благоустройству</t>
  </si>
  <si>
    <t xml:space="preserve">Обеспечение деятельности подведомственных учреждений </t>
  </si>
  <si>
    <t xml:space="preserve">Прочие мероприятия в области охраны окружающей среды </t>
  </si>
  <si>
    <t xml:space="preserve">Социальная помощь гражданам </t>
  </si>
  <si>
    <t xml:space="preserve">Финансовая поддержка социально ориентированных некоммерческих организаций </t>
  </si>
  <si>
    <t xml:space="preserve">Доплаты к пенсиям муниципальных служащих </t>
  </si>
  <si>
    <t>Прочие мероприятия в области социальной политики</t>
  </si>
  <si>
    <t>Резервные фонды Администрации местного самоуправления Моздокского городского поселения</t>
  </si>
  <si>
    <t>810</t>
  </si>
  <si>
    <t>Подпрограмма "Молодежная политика"</t>
  </si>
  <si>
    <t>Подпрограмма "Физическая культура и спорт"</t>
  </si>
  <si>
    <t>Поддержка развития физической культуры, массового спорта и туризма</t>
  </si>
  <si>
    <t>Другие вопросы в области жилищно-коммунального хозяйства</t>
  </si>
  <si>
    <t>Жилищное хозяйство</t>
  </si>
  <si>
    <t>Выполнение работ по разработке проектно-сметной документации</t>
  </si>
  <si>
    <t>Обеспечение деятельности подведомственных учреждений</t>
  </si>
  <si>
    <t>ВСЕГО РАСХОДОВ</t>
  </si>
  <si>
    <t>Администрация местного самоуправления Моздокского городского поселения</t>
  </si>
  <si>
    <t>МКУ МО МГП "Управление городского хозяйства"</t>
  </si>
  <si>
    <t>13</t>
  </si>
  <si>
    <t>14</t>
  </si>
  <si>
    <t xml:space="preserve">Текущий ремонт и содержание объектов муниципальной собственности </t>
  </si>
  <si>
    <t>10</t>
  </si>
  <si>
    <t>Прочие мероприятия в области строительства, архитектуры и градостроительства</t>
  </si>
  <si>
    <t xml:space="preserve">Прочие мероприятия в области строительства, архитектуры и градостроительства </t>
  </si>
  <si>
    <t>Иные мероприятия в области коммунального хозяйства</t>
  </si>
  <si>
    <t>Обеспечение мероприятий по ликвидации последствий всех видов ЧС за счёт средств резервного фонда</t>
  </si>
  <si>
    <t>Бюджетные инвестиции в объекты капитального строительства государственной (муниципальной) собственности</t>
  </si>
  <si>
    <t xml:space="preserve">Прочие мероприятия по землеустройству и землепользованию </t>
  </si>
  <si>
    <t xml:space="preserve">Обеспечение мероприятий по ликвидации последствий всех видов ЧС за счет средств резервного фонда 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</si>
  <si>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</si>
  <si>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Прочие мероприятия по работе с молодежью и пропаганде здорового образа жизни </t>
  </si>
  <si>
    <t>Текущий ремонт и содержание объектов муниципальной собственности</t>
  </si>
  <si>
    <t>7730000000</t>
  </si>
  <si>
    <t>7730000110</t>
  </si>
  <si>
    <t>7740000000</t>
  </si>
  <si>
    <t>7740000110</t>
  </si>
  <si>
    <t>7740000190</t>
  </si>
  <si>
    <t>9900000000</t>
  </si>
  <si>
    <t>Непрограммные расходы</t>
  </si>
  <si>
    <t>9970000000</t>
  </si>
  <si>
    <t>0100000000</t>
  </si>
  <si>
    <t>0110000000</t>
  </si>
  <si>
    <t>0110100000</t>
  </si>
  <si>
    <t>0110174010</t>
  </si>
  <si>
    <t>0110174020</t>
  </si>
  <si>
    <t>0110200000</t>
  </si>
  <si>
    <t>0110274030</t>
  </si>
  <si>
    <t>0110300000</t>
  </si>
  <si>
    <t>Взнос на капитальный ремонт общего имущества в многоквартирных домах</t>
  </si>
  <si>
    <t>0120000000</t>
  </si>
  <si>
    <t>0120100000</t>
  </si>
  <si>
    <t>0120170010</t>
  </si>
  <si>
    <t>0130000000</t>
  </si>
  <si>
    <t>0130170020</t>
  </si>
  <si>
    <t>0130100000</t>
  </si>
  <si>
    <t>9990070550</t>
  </si>
  <si>
    <t>0200000000</t>
  </si>
  <si>
    <t>0210000000</t>
  </si>
  <si>
    <t>0210200000</t>
  </si>
  <si>
    <t>0210270530</t>
  </si>
  <si>
    <t>0210270540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</si>
  <si>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</si>
  <si>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</si>
  <si>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</si>
  <si>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</si>
  <si>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</si>
  <si>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</si>
  <si>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</si>
  <si>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</si>
  <si>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0400000000</t>
  </si>
  <si>
    <t>0410000000</t>
  </si>
  <si>
    <t>12</t>
  </si>
  <si>
    <t>0410100000</t>
  </si>
  <si>
    <t>0410171510</t>
  </si>
  <si>
    <t>0410171520</t>
  </si>
  <si>
    <t>0410200000</t>
  </si>
  <si>
    <t>0110274040</t>
  </si>
  <si>
    <t>0110374220</t>
  </si>
  <si>
    <t>Обеспечение проведения ремонта объектов муниципальной собственности и контроль качества производимых улучшений</t>
  </si>
  <si>
    <t>0800000000</t>
  </si>
  <si>
    <t>0810000000</t>
  </si>
  <si>
    <t>0810100000</t>
  </si>
  <si>
    <t>0810174010</t>
  </si>
  <si>
    <t>0810174020</t>
  </si>
  <si>
    <t>0810200000</t>
  </si>
  <si>
    <t>0810274030</t>
  </si>
  <si>
    <t>0810300000</t>
  </si>
  <si>
    <t>0810374050</t>
  </si>
  <si>
    <t>0500000000</t>
  </si>
  <si>
    <t>0510000000</t>
  </si>
  <si>
    <t>0510100000</t>
  </si>
  <si>
    <t>0510172010</t>
  </si>
  <si>
    <t xml:space="preserve">Мероприятия по межеванию, независимой оценке рыночной стоимости права на заключение договора аренды земельных участков 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</si>
  <si>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</si>
  <si>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</si>
  <si>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</si>
  <si>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</si>
  <si>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</si>
  <si>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</si>
  <si>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</si>
  <si>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0610400000</t>
  </si>
  <si>
    <t>0610472530</t>
  </si>
  <si>
    <t>0620000000</t>
  </si>
  <si>
    <t>0620100000</t>
  </si>
  <si>
    <t>0620172520</t>
  </si>
  <si>
    <t>0820000000</t>
  </si>
  <si>
    <t>0820100000</t>
  </si>
  <si>
    <t>0820174010</t>
  </si>
  <si>
    <t>0820200000</t>
  </si>
  <si>
    <t>0820300000</t>
  </si>
  <si>
    <t>0820374220</t>
  </si>
  <si>
    <t>0870000000</t>
  </si>
  <si>
    <t>0870100000</t>
  </si>
  <si>
    <t>0870174160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</si>
  <si>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</si>
  <si>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1210000000</t>
  </si>
  <si>
    <t>1210100000</t>
  </si>
  <si>
    <t>1310000000</t>
  </si>
  <si>
    <t>1310100000</t>
  </si>
  <si>
    <t>1210109602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</si>
  <si>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</si>
  <si>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</si>
  <si>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</si>
  <si>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</si>
  <si>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</si>
  <si>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</si>
  <si>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</si>
  <si>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</si>
  <si>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0840100000</t>
  </si>
  <si>
    <t>0840174030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</si>
  <si>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</si>
  <si>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</si>
  <si>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</si>
  <si>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</si>
  <si>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</si>
  <si>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</si>
  <si>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</si>
  <si>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</si>
  <si>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</si>
  <si>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</si>
  <si>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</si>
  <si>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</si>
  <si>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</si>
  <si>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</si>
  <si>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</si>
  <si>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</si>
  <si>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0900000000</t>
  </si>
  <si>
    <t>0910000000</t>
  </si>
  <si>
    <t>0910200000</t>
  </si>
  <si>
    <t>0910275020</t>
  </si>
  <si>
    <t>0920000000</t>
  </si>
  <si>
    <t>0920100000</t>
  </si>
  <si>
    <t>0920175010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</si>
  <si>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</si>
  <si>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</si>
  <si>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</si>
  <si>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</si>
  <si>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</si>
  <si>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</si>
  <si>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</si>
  <si>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1120000000</t>
  </si>
  <si>
    <t>1120100000</t>
  </si>
  <si>
    <t>1120176020</t>
  </si>
  <si>
    <t>100000000</t>
  </si>
  <si>
    <t>1010000000</t>
  </si>
  <si>
    <t>1010100000</t>
  </si>
  <si>
    <t>1010175510</t>
  </si>
  <si>
    <t>1000000000</t>
  </si>
  <si>
    <t>1010300000</t>
  </si>
  <si>
    <t>1010200000</t>
  </si>
  <si>
    <t>1010275520</t>
  </si>
  <si>
    <t>1010375530</t>
  </si>
  <si>
    <t>1020000000</t>
  </si>
  <si>
    <t>1020100000</t>
  </si>
  <si>
    <t>1020175540</t>
  </si>
  <si>
    <t>1010275550</t>
  </si>
  <si>
    <t>Единовременная денежная выплата лицам, удостоенным звания "Почетный гражданин города Моздока"</t>
  </si>
  <si>
    <t>870</t>
  </si>
  <si>
    <t>Мероприятия по межеванию, независимой оценке рыночной стоимости права на заключение договора аренды земельных участков</t>
  </si>
  <si>
    <t>МКУ МО МГП "Городской центр досуга"</t>
  </si>
  <si>
    <t>523</t>
  </si>
  <si>
    <t>Прочие мероприятия по работе с молодежью и пропаганде здорового образа жизни</t>
  </si>
  <si>
    <t>Прочие мероприятия, связанные с муниципальной собственностью (в том числе приобретение основных средств)</t>
  </si>
  <si>
    <t>Основное мероприятие "Обеспечение выполнения обязательств собственника имущества"</t>
  </si>
  <si>
    <t>Основное мероприятие "Создание необходимых условий для использования муниципального имущества"</t>
  </si>
  <si>
    <t>Основное мероприятие "Обеспечение надлежащего содержания муниципального имущества"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</si>
  <si>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</si>
  <si>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Основное мероприятие "Обеспечение участия населения в осуществлении местного самоуправления"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</si>
  <si>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</si>
  <si>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Основное мероприятие "Модернизация и развитие дорожного хозяйства Моздокского городского поселения"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</si>
  <si>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</si>
  <si>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Основное мероприятие "Разработка необходимой документации для реализации градостроительных мероприятий"</t>
  </si>
  <si>
    <t>Основное мероприятие "Обеспечение эффективности землепользования"</t>
  </si>
  <si>
    <t>Основное мероприятие "Обеспечение доступа субъектов малого и среднего предпринимательства к финансовым ресурсам"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</si>
  <si>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</si>
  <si>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</si>
  <si>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</si>
  <si>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</si>
  <si>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Основное мероприятие "Содействие проведению капитального ремонта многоквартирных домов"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</si>
  <si>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</si>
  <si>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</si>
  <si>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</si>
  <si>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</si>
  <si>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Основное мероприятие "Содержание зеленых насаждений Моздокского городского поселения"</t>
  </si>
  <si>
    <t>Основное мероприятие "Санитарное содержание территории Моздокского городского поселения"</t>
  </si>
  <si>
    <t>Основное мероприятие "Прочие мероприятия, связанные с благоустройством территории Моздокского городского поселения"</t>
  </si>
  <si>
    <t>Основное мероприятие "Функционирование МКУ МО МГП "УГХ"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</si>
  <si>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</si>
  <si>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Основное мероприятие "Содержание МКУ МО МГП "ГЦД"</t>
  </si>
  <si>
    <t>Основное мероприятие "Создание условий для реализации и развития потенциала молодежи"</t>
  </si>
  <si>
    <t>Основное мероприятие "Организация предоставления услуг дополнительного образования"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</si>
  <si>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</si>
  <si>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Основное мероприятие "Социальная помощь и единовременные поощрительные выплаты гражданам"</t>
  </si>
  <si>
    <t>Основное мероприятие "Финансовая поддержка организаций"</t>
  </si>
  <si>
    <t>Основное мероприятие "Выдача справок об иждивении"</t>
  </si>
  <si>
    <t>Основное мероприятие "Развитие физической культуры и спорта"</t>
  </si>
  <si>
    <t>Основное мероприятие "Актуализация налогооблагаемой базы"</t>
  </si>
  <si>
    <t>Основное мероприятие "Переселение граждан из многоквартирных домов, признанных аварийными и подлежащими сносу"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</si>
  <si>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</si>
  <si>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Расходы на выплаты по оплате труда работников органов местного самоуправления</t>
  </si>
  <si>
    <t>1200000000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</si>
  <si>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</si>
  <si>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1300000000</t>
  </si>
  <si>
    <t>Подпрограмма "Создание условий для обеспечения качественными услугами ЖКХ населения Моздокского городского поселения"</t>
  </si>
  <si>
    <t>120</t>
  </si>
  <si>
    <t>Расходы на выплаты персоналу государственных (муниципальных) органов</t>
  </si>
  <si>
    <t>850</t>
  </si>
  <si>
    <t>240</t>
  </si>
  <si>
    <t>Иные закупки товаров, работ и услуг для обеспечения государственных (муниципальных) нужд</t>
  </si>
  <si>
    <t>410</t>
  </si>
  <si>
    <t>Бюджетные инвестиции</t>
  </si>
  <si>
    <t>Уплата налогов, сборов и иных платежей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</si>
  <si>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</si>
  <si>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</si>
  <si>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</si>
  <si>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</si>
  <si>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9990000000</t>
  </si>
  <si>
    <t>Иные непрограммные расходы</t>
  </si>
  <si>
    <t>9990060530</t>
  </si>
  <si>
    <t>Расходы по решениям судебных инстанций</t>
  </si>
  <si>
    <t>12101S9602</t>
  </si>
  <si>
    <t>13101S9601</t>
  </si>
  <si>
    <t>Обеспечение мероприятий по капитальному ремонту многоквартирных домов</t>
  </si>
  <si>
    <t>Обеспечение мероприятий по софинансированию дорожной деятельности за счёт средств бюджета муниципального образования - Моздокское городское поселение</t>
  </si>
  <si>
    <t>1110174220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</si>
  <si>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</si>
  <si>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</si>
  <si>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</si>
  <si>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</t>
  </si>
  <si>
    <t>0410271520</t>
  </si>
  <si>
    <t>Наименование</t>
  </si>
  <si>
    <t>Повышение социальной ответственности предпринимателей и популяризации предпринимательской деятельности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</si>
  <si>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</si>
  <si>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Республики Северная Осетия-Алания</t>
  </si>
  <si>
    <t>1410100000</t>
  </si>
  <si>
    <t>1410000000</t>
  </si>
  <si>
    <t>1400000000</t>
  </si>
  <si>
    <t>Основное мероприятие "Благоустройство дворовых территорий многоквартирных жилых домов"</t>
  </si>
  <si>
    <t>08101S6751</t>
  </si>
  <si>
    <t>08101S6752</t>
  </si>
  <si>
    <t>08101S6750</t>
  </si>
  <si>
    <t xml:space="preserve">Расходы на обеспечение мероприятий по дорожной деятельности в отношении автомобильных дорог общего пользования местного значения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</si>
  <si>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</si>
  <si>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1120174010</t>
  </si>
  <si>
    <t>Основное мероприятие "Благоустройство дворовых территорий"</t>
  </si>
  <si>
    <t>Подпрограмма "Совершенствование эстетичного вида городского поселения, создание гармоничной архитектурно-ландшафтной среды"</t>
  </si>
  <si>
    <t>Муниципальная программа "Муниципальная собственность Моздокского городского поселения на 2018-2022 годы"</t>
  </si>
  <si>
    <t>Муниципальная программа "Охрана окружающей среды и благоустройство массового отдыха на 2018-2022 годы"</t>
  </si>
  <si>
    <t xml:space="preserve"> </t>
  </si>
  <si>
    <t>Основное мероприятие "Актуализация налогооблагаемой базы на землю"</t>
  </si>
  <si>
    <t>Основное мероприятие "Повышение социальной ответственности предпринимателей и популяризация предпринимательской деятельности"</t>
  </si>
  <si>
    <t>Подпрограмма "Ремонт объектов муниципальной собственности Моздокского городского поселения"</t>
  </si>
  <si>
    <t>Подпрограмма "Формирование и развитие муниципальной собственности Моздокского городского поселения"</t>
  </si>
  <si>
    <t>Подпрограмма "Проведение мероприятий по гражданской обороне и чрезвычайным ситуациям в Моздокском городском поселении"</t>
  </si>
  <si>
    <t>Подпрограмма "Развитие местного самоуправления и гражданского общества в Моздокском городском поселении"</t>
  </si>
  <si>
    <t>Подпрограмма "Реконструкция, содержание и ремонт улично-дорожной сети Моздокского городского поселения"</t>
  </si>
  <si>
    <t>Подпрограмма "Градостроительство Моздокского городского поселения"</t>
  </si>
  <si>
    <t>Основное мероприятие "Обеспечение территории Моздокского городского поселения картографической основой"</t>
  </si>
  <si>
    <t>Подпрограмма "Межевание и проведение государственного кадастрового учета земельных участков на территории муниципального образования -Моздокское городское поселение"</t>
  </si>
  <si>
    <t>Подпрограмма "Развитие малого и среднего предпринимательства в муниципальном образовании- Моздокское городское поселение"</t>
  </si>
  <si>
    <t>Подпрограмма "Проведение капитального ремонта муниципальных квартир Моздокского городского поселения"</t>
  </si>
  <si>
    <t>Подпрограмма "Строительство, реконструкция сетей коммунального хозяйства в Моздокском городском поселении"</t>
  </si>
  <si>
    <t>Подпрограмма "Уличное освещение Моздокского городского поселения"</t>
  </si>
  <si>
    <t>Основное мероприятие "Обеспечение проведения ремонта сетей уличного освещения, строительство и ремонт сетей уличного освещения, контроль качества выполненных работ"</t>
  </si>
  <si>
    <t>Подпрограмма "Озеленение Моздокского городского поселения"</t>
  </si>
  <si>
    <t>Подпрограмма "Благоустройство территории города и содержание мест захоронения Моздокского городского поселения"</t>
  </si>
  <si>
    <t>Подпрограмма "Охрана окружающей среды и благоустройство массового отдыха населения  Моздокского городского поселения"</t>
  </si>
  <si>
    <t>Подпрограмма "Организация социальной поддержки населения и социально ориентированных некоммерческих организаций Моздокского городского поселения"</t>
  </si>
  <si>
    <t>Подпрограмма "Охрана окружающей среды и благоустройства массового отдыха населения  Моздокского городского поселения"</t>
  </si>
  <si>
    <t>1110174010</t>
  </si>
  <si>
    <t>7700000000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</si>
  <si>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</si>
  <si>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</si>
  <si>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</si>
  <si>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</si>
  <si>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</si>
  <si>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</si>
  <si>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Резервный фонд Администрации местного самоуправления Моздокского городского поселения</t>
  </si>
  <si>
    <t>Социальное обеспечение и иные выплаты населению</t>
  </si>
  <si>
    <t>300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</si>
  <si>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</si>
  <si>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</si>
  <si>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</si>
  <si>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400</t>
  </si>
  <si>
    <t>Капитальные вложения в объекты государственной (муниципальной) собственности</t>
  </si>
  <si>
    <t>110</t>
  </si>
  <si>
    <t>Расходы на выплаты персоналу казенных учреждений</t>
  </si>
  <si>
    <t>Исполнение судебных актов</t>
  </si>
  <si>
    <t>830</t>
  </si>
  <si>
    <t>Муниципальная адресная программа "Переселение граждан из аварийного жилищного фонда" в Моздокском городском поселении на период 2013-2018 годы"</t>
  </si>
  <si>
    <t>Муниципальная адресная программа "Переселение граждан из аварийного жилищного фонда" в Моздокском городском поселении на 2013-2018 годы"</t>
  </si>
  <si>
    <t>0810374030</t>
  </si>
  <si>
    <t>Закупка товаров, работ и услуг для обеспечения  государственных (муниципальных) нужд</t>
  </si>
  <si>
    <t>Изменения 1 (+/-)</t>
  </si>
  <si>
    <t>ОБЩЕГОСУДАРСТВЕННЫЕ ВОПРОСЫ</t>
  </si>
  <si>
    <t>ОХРАНА ОКРУЖАЮЩЕЙ СРЕДЫ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</si>
  <si>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</si>
  <si>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</si>
  <si>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</si>
  <si>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 "Функционирование МКУ МО МГП "Управление городского хозяйства"</t>
  </si>
  <si>
    <t>Основное мероприятие "Содержание МКУ МО МГП "Городской центр досуга"</t>
  </si>
  <si>
    <t>ОБРАЗОВАНИЕ</t>
  </si>
  <si>
    <t>СОЦИАЛЬНАЯ ПОЛИТИКА</t>
  </si>
  <si>
    <t>ФИЗИЧЕСКАЯ КУЛЬТУРА И СПОРТ</t>
  </si>
  <si>
    <t>Основное мероприятие "Обеспечение проведения капитального ремонта муниципальных квартир"</t>
  </si>
  <si>
    <t>0820174040</t>
  </si>
  <si>
    <t>0820274040</t>
  </si>
  <si>
    <t>ЦСР</t>
  </si>
  <si>
    <t>Рз</t>
  </si>
  <si>
    <t>ПР</t>
  </si>
  <si>
    <t>ВР</t>
  </si>
  <si>
    <t>Гл</t>
  </si>
  <si>
    <t>Прочие мероприятия в области дорожного хозяйства</t>
  </si>
  <si>
    <t>0810274060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</si>
  <si>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</si>
  <si>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Изготовление конструкций внешней иллюминации</t>
  </si>
  <si>
    <t>0860374080</t>
  </si>
  <si>
    <t>0920174220</t>
  </si>
  <si>
    <t>0910100000</t>
  </si>
  <si>
    <t>Основное мероприятие "Обеспечение проведениястроительства и ремонта объектов муниципальной собственности и контроль качества производимых улучшений"</t>
  </si>
  <si>
    <t>0910174030</t>
  </si>
  <si>
    <t>0910300000</t>
  </si>
  <si>
    <t>Основное мероприятие "Реконструкция, капитальный ремонт, строительство объектов муниципальной собственности"</t>
  </si>
  <si>
    <t>0910374010</t>
  </si>
  <si>
    <t>0830100000</t>
  </si>
  <si>
    <t>0830170010</t>
  </si>
  <si>
    <t>Основное мероприятие "Подготовка технических планов и техническая инвентаризация объектов"</t>
  </si>
  <si>
    <t>0840174010</t>
  </si>
  <si>
    <t>0220000000</t>
  </si>
  <si>
    <t>0220100000</t>
  </si>
  <si>
    <t>Основное мероприятие "Создание учебно-консультационных пунктов и приобретение наглядной агитации"</t>
  </si>
  <si>
    <t>Размещение информации в СМИ</t>
  </si>
  <si>
    <t>0220170510</t>
  </si>
  <si>
    <t>0220170560</t>
  </si>
  <si>
    <t>Обучение населения</t>
  </si>
  <si>
    <t>9990076510</t>
  </si>
  <si>
    <t>Разработка документов для развития муниципального образования - Моздокское городское поселение</t>
  </si>
  <si>
    <t>0410276510</t>
  </si>
  <si>
    <t>0860174030</t>
  </si>
  <si>
    <t>Непрограмные расходы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</si>
  <si>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производиых улучшений"</t>
  </si>
  <si>
    <t>Основное мероприятие "Реконструкция, капитальный ремонт, строительство объектов муниципальной собственности""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</si>
  <si>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</si>
  <si>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тыс. руб.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</si>
  <si>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</si>
  <si>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</si>
  <si>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</si>
  <si>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</si>
  <si>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9940000000</t>
  </si>
  <si>
    <t>500</t>
  </si>
  <si>
    <t>540</t>
  </si>
  <si>
    <t>9940077900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</si>
  <si>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</si>
  <si>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Приложение 1</t>
  </si>
  <si>
    <t>Расходы по решению судебных инстанций</t>
  </si>
  <si>
    <t>Иные непрограмные расходы</t>
  </si>
  <si>
    <t>141F255553</t>
  </si>
  <si>
    <t>141F255551</t>
  </si>
  <si>
    <t>141F255552</t>
  </si>
  <si>
    <t>141F255550</t>
  </si>
  <si>
    <t>141F200000</t>
  </si>
  <si>
    <t>Реализация мероприятий Федерального проекта "Формирование комфортной городской среды"</t>
  </si>
  <si>
    <t>Реализация программы формирование современной городской среды</t>
  </si>
  <si>
    <t xml:space="preserve">Иные мероприятия в области коммунального хозяйства </t>
  </si>
  <si>
    <t>Реализация программы формирование современной городской среды  за счет субсидий из федерального бюджета</t>
  </si>
  <si>
    <t>Реализация программы формирование современной городской среды за счет субсидий из республиканского бюджета</t>
  </si>
  <si>
    <t>Реализация программы формирование современной городской среды  за счет средств местного бюджета</t>
  </si>
  <si>
    <t>Безопасный город</t>
  </si>
  <si>
    <t>0210270570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</si>
  <si>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</si>
  <si>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</si>
  <si>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</si>
  <si>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</si>
  <si>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Иные мероприятия по озеленению</t>
  </si>
  <si>
    <t>0850174100</t>
  </si>
  <si>
    <t>ДОХОДЫ</t>
  </si>
  <si>
    <t>бюджета муниципального образования - Моздокское городское поселение</t>
  </si>
  <si>
    <t>Код бюджетной классификации Российской Федерации</t>
  </si>
  <si>
    <t>Наименование доходов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</si>
  <si>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</si>
  <si>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</si>
  <si>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</si>
  <si>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</si>
  <si>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</si>
  <si>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</si>
  <si>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</si>
  <si>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1 05 00000 00 0000  000</t>
  </si>
  <si>
    <t>Налоги на совокупный доход</t>
  </si>
  <si>
    <t>1 05 01000 00 0000 110</t>
  </si>
  <si>
    <t>Налог,   взимаемый    в    связи    с применением    упрощенной    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</si>
  <si>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</si>
  <si>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</si>
  <si>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</si>
  <si>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</si>
  <si>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</si>
  <si>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</si>
  <si>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</si>
  <si>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</si>
  <si>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</si>
  <si>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</si>
  <si>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</si>
  <si>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</si>
  <si>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</si>
  <si>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</si>
  <si>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</si>
  <si>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 арендной платы за 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 на 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</si>
  <si>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</si>
  <si>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</si>
  <si>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</si>
  <si>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</si>
  <si>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</si>
  <si>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</si>
  <si>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</si>
  <si>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</si>
  <si>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 xml:space="preserve">1 11 09045 13 0000 120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</si>
  <si>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</si>
  <si>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1 13 00000 00 0000 000       </t>
  </si>
  <si>
    <t>Доходы от оказания платных услуг (работ) и компенсации затрат государства</t>
  </si>
  <si>
    <t xml:space="preserve">1 13 02995 13 0000 130       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</si>
  <si>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</si>
  <si>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</si>
  <si>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</si>
  <si>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</si>
  <si>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</si>
  <si>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</si>
  <si>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</si>
  <si>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</si>
  <si>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</si>
  <si>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</si>
  <si>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</si>
  <si>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</si>
  <si>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 xml:space="preserve">Прочие неналоговые доходы 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</si>
  <si>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</si>
  <si>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</si>
  <si>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</si>
  <si>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</si>
  <si>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</si>
  <si>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</si>
  <si>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</si>
  <si>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</si>
  <si>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</si>
  <si>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</si>
  <si>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</si>
  <si>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</si>
  <si>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</si>
  <si>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</si>
  <si>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2 02 20216 13 0060 151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</si>
  <si>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</si>
  <si>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</si>
  <si>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</si>
  <si>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2 02 49999 13 0010 150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</si>
  <si>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</si>
  <si>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2 02 49999 13 0020 150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</si>
  <si>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</si>
  <si>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2 07 00000 00 0000 000</t>
  </si>
  <si>
    <t>Прочие безвозмездные поступления</t>
  </si>
  <si>
    <t>2 07 05030 13 0000 150</t>
  </si>
  <si>
    <t xml:space="preserve">Прочие безвозмездные поступления в бюджеты городских поселений </t>
  </si>
  <si>
    <t>2 19 00000 00 0000</t>
  </si>
  <si>
    <t>Возврат остатков субсидий, субвенций и иных межбюджетных трансфертов, имеющих целевое назначение, прошлых лет</t>
  </si>
  <si>
    <t>2 19 05000 10 0000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</si>
  <si>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</si>
  <si>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1 14 02052 13 0000 410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</si>
  <si>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  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</si>
  <si>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</si>
  <si>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1 14 06025 13 0000 430  </t>
  </si>
  <si>
    <t xml:space="preserve">1 16 33050 13 0000 140 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</si>
  <si>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  </t>
  </si>
  <si>
    <t xml:space="preserve">Расходы на обеспечение мероприятий по благоустройству дворовых территорий за счет внебюджетных средств </t>
  </si>
  <si>
    <t>1410176520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</si>
  <si>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</si>
  <si>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</si>
  <si>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2021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</si>
  <si>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</si>
  <si>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</si>
  <si>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2022 год</t>
  </si>
  <si>
    <t>Условно утверждаемые расходы</t>
  </si>
  <si>
    <t>Обеспечение функционирования муниципального образования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</si>
  <si>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</si>
  <si>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</si>
  <si>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Источники финансирования дефицита бюджета</t>
  </si>
  <si>
    <t>муниципального образования - Моздокское городское поселение</t>
  </si>
  <si>
    <t>Код бюджетной классификации</t>
  </si>
  <si>
    <t>000 01 00 00 00 00 0000 000</t>
  </si>
  <si>
    <t>9940077600</t>
  </si>
  <si>
    <t>Субсидии республиканскому бюджету в соответствии со ст. 142.2. Бюджетного кодекса РФ (отрицательный трансферт)</t>
  </si>
  <si>
    <t>Источники внутреннего финансирования дефицитов бюджетов</t>
  </si>
  <si>
    <t>99 0 00 00000</t>
  </si>
  <si>
    <t>99 9 00 76530</t>
  </si>
  <si>
    <t>99  9 00 76530</t>
  </si>
  <si>
    <t>12 0 00 00000</t>
  </si>
  <si>
    <t>12 1 00 00000</t>
  </si>
  <si>
    <t>12 1 01 00000</t>
  </si>
  <si>
    <t>12 1 01 09502</t>
  </si>
  <si>
    <t>12 1 01 09602</t>
  </si>
  <si>
    <t>12 1 01 S9602</t>
  </si>
  <si>
    <t>10 1 02 75540</t>
  </si>
  <si>
    <t>Премии и гранты</t>
  </si>
  <si>
    <t>350</t>
  </si>
  <si>
    <t>99 4 00 77800</t>
  </si>
  <si>
    <t>99 9 00 70550</t>
  </si>
  <si>
    <t>08 1 01 74010</t>
  </si>
  <si>
    <t>081 01 74010</t>
  </si>
  <si>
    <t>08 7 02 75010</t>
  </si>
  <si>
    <t>11 2 01 74020</t>
  </si>
  <si>
    <t>08 1 01 S6750</t>
  </si>
  <si>
    <t>08 1 01 S6751</t>
  </si>
  <si>
    <t>08 1 01 S6752</t>
  </si>
  <si>
    <t>9940077800</t>
  </si>
  <si>
    <t>Прочие мероприятия в области социальной политике</t>
  </si>
  <si>
    <t>Соцмальная политика</t>
  </si>
  <si>
    <t>Жилищно - коммунальное хозяйство</t>
  </si>
  <si>
    <t>2023 год</t>
  </si>
  <si>
    <t>Изменения</t>
  </si>
  <si>
    <t xml:space="preserve">Изменения </t>
  </si>
  <si>
    <t xml:space="preserve">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</si>
  <si>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</si>
  <si>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"Жилищно-коммунальное и городское хозяйство в Моздокском городском поселении на 2018-2023 годы"</t>
  </si>
  <si>
    <t>Муниципальная программа "Муниципальная собственность Моздокского городского поселения на 2018-2023 годы"</t>
  </si>
  <si>
    <t>Подпрограмма "Обеспечение создания условий для реализации муниципальной программы "Муниципальная собственность Моздокского городского поселения на 2018-2023 годы"</t>
  </si>
  <si>
    <t>Муниципальная программа "Гражданская оборона и чрезвычайные ситуации в Моздокском городском поселении на 2018-2023 годы"</t>
  </si>
  <si>
    <t>Подпрограмма "Обеспечение создания условий для реализации муниципальной программы "Гражданская оборона и чрезвычайные ситуации в Моздокском городском поселении на 2018-2023 годы"</t>
  </si>
  <si>
    <t>Муниципальная программа "Местное самоуправление и гражданское общество в Моздокском городском поселении на 2018- 2023 годы"</t>
  </si>
  <si>
    <t>Подпрограмма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2018- 2023 годы"</t>
  </si>
  <si>
    <t>Муниципальная программа "Градостроительство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</si>
  <si>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</si>
  <si>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</si>
  <si>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Муниципальная программа "Малое и среднее предпринимательство в муниципальном образовании - Моздокское городское поселение на 2018-2023 годы"</t>
  </si>
  <si>
    <t>Подпрограмма "Обеспечение создания условий для реализации муниципальной программы "Малое и среднее предпринимательство в муниципальном образовании - Моздокское городское поселение на 2018-2023 годы"</t>
  </si>
  <si>
    <t>Муниципальная программа "Социальная политика муниципального образования Моздокское городское поселение на 2018-2023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</si>
  <si>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Моздокское городское поселение на 2018-2023 годы"</t>
  </si>
  <si>
    <t>Подпрограмма "Обеспечение создания условий для реализации муниципальной программы Жилищно-коммунальное и городское хозяйство в Моздокском городском поселении на 2018-2023 годы"</t>
  </si>
  <si>
    <t>Подпрограмма "Обеспечение создания условий для реализации муниципальной программы "Жилищно-коммунальное и городское хозяйство в Моздокском городском поселении на 2018-2023 годы"</t>
  </si>
  <si>
    <t>Муниципальная программа "Охрана окружающей среды и благоустройство массового отдыха на 2018-2023 годы"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</si>
  <si>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на 2018-2023 годы"</t>
  </si>
  <si>
    <t>Муниципальная программа "Молодежь Моздока на 2018-2023 годы"</t>
  </si>
  <si>
    <t>Подпрограмма "Обеспечение создания условий для реализации муниципальной программы "Молодежь Моздока на 2018-2023 годы"</t>
  </si>
  <si>
    <t>Подпрограмма " Обеспечение создания условий для реализации муниципальной программы "Муниципальная собственность Моздокского городского поселения на 2018-2023 годы"</t>
  </si>
  <si>
    <t>Подпрограмма "Обеспечение создания условий для реализации муниципальной программы "Гражданкая оборона и чрезвычайные ситуации в Моздокском городском поселении на 2018-2023 годы"</t>
  </si>
  <si>
    <t>Муниципальная программа "Местное самоуправление и гражданское общество в Моздокском городском поселении на 2018-2023 годы"</t>
  </si>
  <si>
    <t>Подпрограмма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2018-2023 годы"</t>
  </si>
  <si>
    <t>Подпрограмма "Обеспечение создания условий для реализации муниципальной программы "Молодежь Моздока на 2018-2023"</t>
  </si>
  <si>
    <t>Муниципальная адресная программа "Капитальный ремонт общего имущества в многоквартирных домах" в Моздокском городском поселении на 2020-2022 годы"</t>
  </si>
  <si>
    <t>2022</t>
  </si>
  <si>
    <t>2023</t>
  </si>
  <si>
    <t>Изменения 1 ко 2 чтению (+/-)</t>
  </si>
  <si>
    <t>на 2021 год и плановый период 2022 и 2023 годов</t>
  </si>
  <si>
    <t>Ведомственная структура расходов бюджета муниципального образования - Моздокское городское поселение на 2021 год и плановый период 2022 и 2023 годов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</si>
  <si>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- Моздокское городское поселение на 2021 год и плановый период 2022 и 2023 годов</t>
  </si>
  <si>
    <t>Распределение бюджетных ассигнований по целевым статьям (муниципальным программам Моздокского городского поселения и непрограммным направлениям деятельности), разделам, подразделам, группам и подгруппам видов расходов классификации расходов бюджета муниципального образования - Моздокское городское поселение на 2021 год и плановый период 2022 и 2023 годов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</si>
  <si>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06.10.2003г. (организация библиотечного обслуживания населения)</t>
  </si>
  <si>
    <t>Изменения ко 2 чтению (+/-)</t>
  </si>
  <si>
    <t>Муниципальная программа "Формирование современной городской среды в Моздокском городском поселении на 2018-2024 годы"</t>
  </si>
  <si>
    <t>Изменения март</t>
  </si>
  <si>
    <t>2021</t>
  </si>
  <si>
    <t>08 3 03 74030</t>
  </si>
  <si>
    <t xml:space="preserve"> Иные закупки товаров, работ и услуг для обеспечения государственных (муниципальных) нужд</t>
  </si>
  <si>
    <t>99 9 00 00000</t>
  </si>
  <si>
    <t>99 9 00 60530</t>
  </si>
  <si>
    <t>99 9 00 75030</t>
  </si>
  <si>
    <t>Исполнение обязательств в порядке правопреемства при реорганизации юридических лиц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</si>
  <si>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</si>
  <si>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</si>
  <si>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</si>
  <si>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</si>
  <si>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</si>
  <si>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</si>
  <si>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</si>
  <si>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</si>
  <si>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</si>
  <si>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</si>
  <si>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</si>
  <si>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</si>
  <si>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</si>
  <si>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</si>
  <si>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</si>
  <si>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</si>
  <si>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</si>
  <si>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000 01 05 02 01 13 0000 610</t>
  </si>
  <si>
    <t>Приложение 3
к решению Собрания представителей
Моздокского городского поселения
от 29.12.2020 г. № 172</t>
  </si>
  <si>
    <t>Приложение 2</t>
  </si>
  <si>
    <t>Приложение 3</t>
  </si>
  <si>
    <t xml:space="preserve">Приложение 6
к решению Собрания представителей
Моздокского городского поселения
от 29.12.2020г. № 172  </t>
  </si>
  <si>
    <t xml:space="preserve">Приложение 7
к решению Собрания представителей
Моздокского городского поселения
от 29.12.2020г. № 172 </t>
  </si>
  <si>
    <t xml:space="preserve">Приложение 8
к решению Собрания представителей
Моздокского городского поселения
от 29.12.2020г. № 172 </t>
  </si>
  <si>
    <t>Приложение 4</t>
  </si>
  <si>
    <t>Приложение 9
к решению Собрания представителей
Моздокского городского поселения
от 29.12.2020г. № 172</t>
  </si>
  <si>
    <t>Приложение 5</t>
  </si>
  <si>
    <t>14 0 00 00000</t>
  </si>
  <si>
    <t>14 1 00 00000</t>
  </si>
  <si>
    <t>14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</si>
  <si>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</si>
  <si>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14 1 F2 54241</t>
  </si>
  <si>
    <t>14 1 F2 54240</t>
  </si>
  <si>
    <t>14 1 F2 54243</t>
  </si>
  <si>
    <t>08 0 00 00000</t>
  </si>
  <si>
    <t>к решению Собрания представителей Моздокского  городского поселения «О внесении изменений в решение Собрания представителей Моздокского городского поселения от 29.12.2020г. № 172 «Об утверждении бюджета муниципального образования –  Моздокское городское поселение на 2021 год и на плановый период 2022 и 2023 годов»                                                  от 15.03.2021г. № 177</t>
  </si>
  <si>
    <t>к решению Собрания представителей Моздокского  городского поселения «О внесении изменений в решение Собрания представителей Моздокского городского поселения от 29.12.2020г. № 172 «Об утверждении бюджета муниципального образования –  Моздокское городское поселение на 2021 год и на плановый период 2022 и 2023 годов» от 15.03.2021г. № 177</t>
  </si>
  <si>
    <t>к решению Собрания представителей Моздокского  городского поселения «О внесении изменений в решение Собрания представителей Моздокского городского поселения от 29.12.2020г. № 172 «Об утверждении бюджета муниципального образования –  Моздокское городское поселение на 2021 год и на плановый период 2022 и 2023 годов»                                         от 15.03.2021г. № 177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</si>
</sst>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\ _₽_-;\-* #,##0.0\ _₽_-;_-* &quot;-&quot;?\ _₽_-;_-@_-"/>
    <numFmt numFmtId="180" formatCode="#,##0.000"/>
    <numFmt numFmtId="181" formatCode="_-* #,##0.000\ _₽_-;\-* #,##0.000\ _₽_-;_-* &quot;-&quot;???\ _₽_-;_-@_-"/>
    <numFmt numFmtId="182" formatCode="#,##0.00000"/>
    <numFmt numFmtId="183" formatCode="#,##0.0\ _₽"/>
    <numFmt numFmtId="184" formatCode="#,##0.000\ _₽"/>
    <numFmt numFmtId="185" formatCode="_(* #,##0.0_);_(* \(#,##0.0\);_(* &quot;-&quot;_);_(@_)"/>
    <numFmt numFmtId="186" formatCode="#,##0.00000_ ;\-#,##0.00000\ "/>
    <numFmt numFmtId="187" formatCode="0.0"/>
    <numFmt numFmtId="188" formatCode="0.00000"/>
    <numFmt numFmtId="189" formatCode="#,##0.0000"/>
  </numFmts>
  <fonts count="7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9" fontId="44" fillId="0" borderId="1">
      <alignment horizontal="center" vertical="top" shrinkToFi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78" fontId="2" fillId="0" borderId="11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/>
      <protection/>
    </xf>
    <xf numFmtId="0" fontId="12" fillId="0" borderId="0" xfId="54" applyFont="1" applyFill="1">
      <alignment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 vertical="center"/>
      <protection/>
    </xf>
    <xf numFmtId="0" fontId="2" fillId="0" borderId="0" xfId="54" applyFont="1" applyFill="1" applyAlignment="1">
      <alignment horizontal="left" vertical="center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10" fillId="0" borderId="11" xfId="54" applyFont="1" applyBorder="1" applyAlignment="1">
      <alignment horizontal="left" vertical="center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178" fontId="7" fillId="0" borderId="0" xfId="54" applyNumberFormat="1" applyFont="1" applyFill="1" applyAlignment="1">
      <alignment vertical="center"/>
      <protection/>
    </xf>
    <xf numFmtId="178" fontId="10" fillId="0" borderId="11" xfId="54" applyNumberFormat="1" applyFont="1" applyFill="1" applyBorder="1" applyAlignment="1">
      <alignment horizontal="center" vertical="center" wrapText="1"/>
      <protection/>
    </xf>
    <xf numFmtId="178" fontId="9" fillId="0" borderId="11" xfId="54" applyNumberFormat="1" applyFont="1" applyFill="1" applyBorder="1" applyAlignment="1">
      <alignment horizontal="center" vertical="center" wrapText="1"/>
      <protection/>
    </xf>
    <xf numFmtId="178" fontId="10" fillId="0" borderId="0" xfId="54" applyNumberFormat="1" applyFont="1" applyAlignment="1">
      <alignment horizontal="center" vertical="center"/>
      <protection/>
    </xf>
    <xf numFmtId="178" fontId="11" fillId="0" borderId="11" xfId="54" applyNumberFormat="1" applyFont="1" applyFill="1" applyBorder="1" applyAlignment="1">
      <alignment horizontal="center" vertical="center" wrapText="1"/>
      <protection/>
    </xf>
    <xf numFmtId="178" fontId="2" fillId="0" borderId="11" xfId="54" applyNumberFormat="1" applyFont="1" applyBorder="1" applyAlignment="1">
      <alignment horizontal="center" vertical="center" wrapText="1"/>
      <protection/>
    </xf>
    <xf numFmtId="178" fontId="60" fillId="0" borderId="11" xfId="69" applyNumberFormat="1" applyFont="1" applyFill="1" applyBorder="1" applyAlignment="1">
      <alignment horizontal="right" wrapText="1"/>
    </xf>
    <xf numFmtId="178" fontId="60" fillId="0" borderId="11" xfId="69" applyNumberFormat="1" applyFont="1" applyFill="1" applyBorder="1" applyAlignment="1">
      <alignment horizontal="right"/>
    </xf>
    <xf numFmtId="0" fontId="1" fillId="0" borderId="0" xfId="54" applyFont="1" applyFill="1" applyBorder="1" applyAlignment="1">
      <alignment vertical="top"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left" wrapText="1"/>
      <protection/>
    </xf>
    <xf numFmtId="178" fontId="1" fillId="0" borderId="0" xfId="54" applyNumberFormat="1" applyFont="1" applyFill="1">
      <alignment/>
      <protection/>
    </xf>
    <xf numFmtId="178" fontId="2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left" wrapText="1"/>
      <protection/>
    </xf>
    <xf numFmtId="49" fontId="61" fillId="0" borderId="11" xfId="54" applyNumberFormat="1" applyFont="1" applyFill="1" applyBorder="1" applyAlignment="1">
      <alignment horizontal="left" wrapText="1"/>
      <protection/>
    </xf>
    <xf numFmtId="0" fontId="61" fillId="0" borderId="11" xfId="54" applyFont="1" applyFill="1" applyBorder="1" applyAlignment="1">
      <alignment horizontal="left" wrapText="1"/>
      <protection/>
    </xf>
    <xf numFmtId="183" fontId="2" fillId="0" borderId="11" xfId="54" applyNumberFormat="1" applyFont="1" applyFill="1" applyBorder="1" applyAlignment="1">
      <alignment horizontal="right" wrapText="1"/>
      <protection/>
    </xf>
    <xf numFmtId="184" fontId="2" fillId="0" borderId="11" xfId="54" applyNumberFormat="1" applyFont="1" applyFill="1" applyBorder="1" applyAlignment="1">
      <alignment horizontal="center" vertical="center" wrapText="1"/>
      <protection/>
    </xf>
    <xf numFmtId="184" fontId="10" fillId="0" borderId="11" xfId="54" applyNumberFormat="1" applyFont="1" applyFill="1" applyBorder="1" applyAlignment="1">
      <alignment horizontal="center" vertical="center" wrapText="1"/>
      <protection/>
    </xf>
    <xf numFmtId="184" fontId="7" fillId="0" borderId="0" xfId="54" applyNumberFormat="1" applyFont="1" applyFill="1" applyAlignment="1">
      <alignment vertical="center"/>
      <protection/>
    </xf>
    <xf numFmtId="0" fontId="62" fillId="0" borderId="0" xfId="54" applyFont="1" applyFill="1">
      <alignment/>
      <protection/>
    </xf>
    <xf numFmtId="0" fontId="63" fillId="0" borderId="0" xfId="54" applyFont="1" applyFill="1" applyBorder="1" applyAlignment="1">
      <alignment horizontal="center" vertical="top" wrapText="1"/>
      <protection/>
    </xf>
    <xf numFmtId="0" fontId="63" fillId="0" borderId="0" xfId="54" applyFont="1" applyFill="1" applyBorder="1" applyAlignment="1">
      <alignment horizontal="center" wrapText="1"/>
      <protection/>
    </xf>
    <xf numFmtId="180" fontId="60" fillId="0" borderId="0" xfId="54" applyNumberFormat="1" applyFont="1" applyFill="1" applyAlignment="1">
      <alignment wrapText="1"/>
      <protection/>
    </xf>
    <xf numFmtId="0" fontId="60" fillId="0" borderId="11" xfId="54" applyFont="1" applyFill="1" applyBorder="1" applyAlignment="1">
      <alignment horizontal="center" vertical="center" wrapText="1"/>
      <protection/>
    </xf>
    <xf numFmtId="0" fontId="60" fillId="0" borderId="11" xfId="54" applyFont="1" applyFill="1" applyBorder="1" applyAlignment="1">
      <alignment horizontal="center" wrapText="1"/>
      <protection/>
    </xf>
    <xf numFmtId="178" fontId="60" fillId="0" borderId="11" xfId="54" applyNumberFormat="1" applyFont="1" applyFill="1" applyBorder="1" applyAlignment="1">
      <alignment horizontal="center" vertical="center" wrapText="1"/>
      <protection/>
    </xf>
    <xf numFmtId="180" fontId="60" fillId="0" borderId="11" xfId="54" applyNumberFormat="1" applyFont="1" applyFill="1" applyBorder="1" applyAlignment="1">
      <alignment horizontal="center" vertical="center" wrapText="1"/>
      <protection/>
    </xf>
    <xf numFmtId="0" fontId="64" fillId="0" borderId="11" xfId="54" applyFont="1" applyFill="1" applyBorder="1" applyAlignment="1">
      <alignment horizontal="left" wrapText="1"/>
      <protection/>
    </xf>
    <xf numFmtId="0" fontId="64" fillId="0" borderId="11" xfId="54" applyFont="1" applyFill="1" applyBorder="1" applyAlignment="1">
      <alignment horizontal="center" vertical="center" wrapText="1"/>
      <protection/>
    </xf>
    <xf numFmtId="0" fontId="64" fillId="0" borderId="11" xfId="54" applyFont="1" applyFill="1" applyBorder="1" applyAlignment="1">
      <alignment horizontal="center" wrapText="1"/>
      <protection/>
    </xf>
    <xf numFmtId="180" fontId="64" fillId="0" borderId="11" xfId="54" applyNumberFormat="1" applyFont="1" applyFill="1" applyBorder="1" applyAlignment="1">
      <alignment horizontal="center" wrapText="1"/>
      <protection/>
    </xf>
    <xf numFmtId="0" fontId="3" fillId="0" borderId="0" xfId="54" applyFont="1" applyFill="1">
      <alignment/>
      <protection/>
    </xf>
    <xf numFmtId="49" fontId="64" fillId="0" borderId="11" xfId="54" applyNumberFormat="1" applyFont="1" applyFill="1" applyBorder="1" applyAlignment="1">
      <alignment horizontal="center" wrapText="1"/>
      <protection/>
    </xf>
    <xf numFmtId="0" fontId="60" fillId="0" borderId="11" xfId="54" applyFont="1" applyFill="1" applyBorder="1" applyAlignment="1">
      <alignment horizontal="left" wrapText="1"/>
      <protection/>
    </xf>
    <xf numFmtId="49" fontId="60" fillId="0" borderId="11" xfId="54" applyNumberFormat="1" applyFont="1" applyFill="1" applyBorder="1" applyAlignment="1">
      <alignment horizontal="center" wrapText="1"/>
      <protection/>
    </xf>
    <xf numFmtId="178" fontId="60" fillId="0" borderId="11" xfId="54" applyNumberFormat="1" applyFont="1" applyFill="1" applyBorder="1" applyAlignment="1">
      <alignment wrapText="1"/>
      <protection/>
    </xf>
    <xf numFmtId="180" fontId="60" fillId="0" borderId="11" xfId="54" applyNumberFormat="1" applyFont="1" applyFill="1" applyBorder="1" applyAlignment="1">
      <alignment horizontal="center" wrapText="1"/>
      <protection/>
    </xf>
    <xf numFmtId="0" fontId="65" fillId="0" borderId="11" xfId="54" applyFont="1" applyFill="1" applyBorder="1" applyAlignment="1">
      <alignment horizontal="left" wrapText="1"/>
      <protection/>
    </xf>
    <xf numFmtId="0" fontId="65" fillId="0" borderId="11" xfId="54" applyFont="1" applyFill="1" applyBorder="1" applyAlignment="1">
      <alignment horizontal="center" wrapText="1"/>
      <protection/>
    </xf>
    <xf numFmtId="49" fontId="65" fillId="0" borderId="11" xfId="54" applyNumberFormat="1" applyFont="1" applyFill="1" applyBorder="1" applyAlignment="1">
      <alignment horizontal="center" wrapText="1"/>
      <protection/>
    </xf>
    <xf numFmtId="180" fontId="65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178" fontId="60" fillId="0" borderId="11" xfId="54" applyNumberFormat="1" applyFont="1" applyFill="1" applyBorder="1" applyAlignment="1">
      <alignment/>
      <protection/>
    </xf>
    <xf numFmtId="0" fontId="60" fillId="0" borderId="11" xfId="54" applyFont="1" applyFill="1" applyBorder="1" applyAlignment="1">
      <alignment wrapText="1"/>
      <protection/>
    </xf>
    <xf numFmtId="0" fontId="66" fillId="0" borderId="12" xfId="54" applyFont="1" applyFill="1" applyBorder="1" applyAlignment="1">
      <alignment horizontal="justify"/>
      <protection/>
    </xf>
    <xf numFmtId="0" fontId="66" fillId="0" borderId="0" xfId="54" applyFont="1" applyFill="1">
      <alignment/>
      <protection/>
    </xf>
    <xf numFmtId="0" fontId="60" fillId="0" borderId="11" xfId="54" applyFont="1" applyFill="1" applyBorder="1" applyAlignment="1">
      <alignment horizontal="justify" wrapText="1"/>
      <protection/>
    </xf>
    <xf numFmtId="180" fontId="60" fillId="0" borderId="11" xfId="54" applyNumberFormat="1" applyFont="1" applyFill="1" applyBorder="1" applyAlignment="1">
      <alignment wrapText="1"/>
      <protection/>
    </xf>
    <xf numFmtId="178" fontId="60" fillId="0" borderId="11" xfId="54" applyNumberFormat="1" applyFont="1" applyFill="1" applyBorder="1" applyAlignment="1">
      <alignment horizontal="center" wrapText="1"/>
      <protection/>
    </xf>
    <xf numFmtId="180" fontId="60" fillId="0" borderId="11" xfId="54" applyNumberFormat="1" applyFont="1" applyFill="1" applyBorder="1" applyAlignment="1">
      <alignment horizontal="center"/>
      <protection/>
    </xf>
    <xf numFmtId="180" fontId="60" fillId="0" borderId="11" xfId="54" applyNumberFormat="1" applyFont="1" applyFill="1" applyBorder="1" applyAlignment="1">
      <alignment horizontal="right" wrapText="1"/>
      <protection/>
    </xf>
    <xf numFmtId="180" fontId="60" fillId="0" borderId="11" xfId="54" applyNumberFormat="1" applyFont="1" applyFill="1" applyBorder="1" applyAlignment="1">
      <alignment/>
      <protection/>
    </xf>
    <xf numFmtId="0" fontId="67" fillId="0" borderId="0" xfId="54" applyFont="1" applyFill="1">
      <alignment/>
      <protection/>
    </xf>
    <xf numFmtId="0" fontId="60" fillId="0" borderId="11" xfId="54" applyFont="1" applyFill="1" applyBorder="1" applyAlignment="1">
      <alignment horizontal="left"/>
      <protection/>
    </xf>
    <xf numFmtId="49" fontId="60" fillId="0" borderId="11" xfId="54" applyNumberFormat="1" applyFont="1" applyFill="1" applyBorder="1" applyAlignment="1">
      <alignment horizontal="center" vertical="center"/>
      <protection/>
    </xf>
    <xf numFmtId="49" fontId="60" fillId="0" borderId="11" xfId="54" applyNumberFormat="1" applyFont="1" applyFill="1" applyBorder="1" applyAlignment="1">
      <alignment horizontal="center" vertical="center" wrapText="1"/>
      <protection/>
    </xf>
    <xf numFmtId="49" fontId="60" fillId="0" borderId="11" xfId="54" applyNumberFormat="1" applyFont="1" applyFill="1" applyBorder="1" applyAlignment="1">
      <alignment horizontal="center"/>
      <protection/>
    </xf>
    <xf numFmtId="180" fontId="60" fillId="0" borderId="11" xfId="54" applyNumberFormat="1" applyFont="1" applyFill="1" applyBorder="1" applyAlignment="1">
      <alignment horizontal="center" vertical="center"/>
      <protection/>
    </xf>
    <xf numFmtId="49" fontId="65" fillId="0" borderId="11" xfId="54" applyNumberFormat="1" applyFont="1" applyFill="1" applyBorder="1" applyAlignment="1">
      <alignment horizontal="center" vertical="center"/>
      <protection/>
    </xf>
    <xf numFmtId="49" fontId="65" fillId="0" borderId="11" xfId="54" applyNumberFormat="1" applyFont="1" applyFill="1" applyBorder="1" applyAlignment="1">
      <alignment horizontal="center"/>
      <protection/>
    </xf>
    <xf numFmtId="180" fontId="65" fillId="0" borderId="11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49" fontId="1" fillId="0" borderId="0" xfId="54" applyNumberFormat="1" applyFont="1" applyFill="1" applyAlignment="1">
      <alignment horizontal="center" vertical="center"/>
      <protection/>
    </xf>
    <xf numFmtId="49" fontId="1" fillId="0" borderId="0" xfId="54" applyNumberFormat="1" applyFont="1" applyFill="1" applyAlignment="1">
      <alignment horizontal="center"/>
      <protection/>
    </xf>
    <xf numFmtId="180" fontId="1" fillId="0" borderId="0" xfId="54" applyNumberFormat="1" applyFont="1" applyFill="1">
      <alignment/>
      <protection/>
    </xf>
    <xf numFmtId="0" fontId="1" fillId="0" borderId="0" xfId="54" applyFont="1" applyFill="1" applyAlignment="1">
      <alignment horizontal="left" vertical="center"/>
      <protection/>
    </xf>
    <xf numFmtId="0" fontId="1" fillId="0" borderId="0" xfId="54" applyFont="1" applyFill="1" applyAlignment="1">
      <alignment horizontal="center"/>
      <protection/>
    </xf>
    <xf numFmtId="0" fontId="1" fillId="0" borderId="0" xfId="54" applyFont="1" applyFill="1" applyAlignment="1">
      <alignment/>
      <protection/>
    </xf>
    <xf numFmtId="0" fontId="60" fillId="0" borderId="0" xfId="54" applyFont="1" applyFill="1">
      <alignment/>
      <protection/>
    </xf>
    <xf numFmtId="182" fontId="64" fillId="0" borderId="11" xfId="54" applyNumberFormat="1" applyFont="1" applyFill="1" applyBorder="1" applyAlignment="1">
      <alignment horizontal="center" wrapText="1"/>
      <protection/>
    </xf>
    <xf numFmtId="178" fontId="60" fillId="0" borderId="11" xfId="54" applyNumberFormat="1" applyFont="1" applyFill="1" applyBorder="1">
      <alignment/>
      <protection/>
    </xf>
    <xf numFmtId="178" fontId="60" fillId="0" borderId="11" xfId="54" applyNumberFormat="1" applyFont="1" applyFill="1" applyBorder="1" applyAlignment="1">
      <alignment horizontal="right" wrapText="1"/>
      <protection/>
    </xf>
    <xf numFmtId="0" fontId="0" fillId="0" borderId="0" xfId="54" applyFont="1" applyFill="1">
      <alignment/>
      <protection/>
    </xf>
    <xf numFmtId="0" fontId="60" fillId="0" borderId="0" xfId="54" applyFont="1" applyFill="1" applyBorder="1" applyAlignment="1">
      <alignment horizontal="center" wrapText="1"/>
      <protection/>
    </xf>
    <xf numFmtId="0" fontId="60" fillId="0" borderId="0" xfId="54" applyFont="1" applyFill="1" applyBorder="1" applyAlignment="1">
      <alignment horizontal="center" vertical="center" wrapText="1"/>
      <protection/>
    </xf>
    <xf numFmtId="178" fontId="60" fillId="0" borderId="0" xfId="54" applyNumberFormat="1" applyFont="1" applyFill="1" applyAlignment="1">
      <alignment horizontal="right" wrapText="1"/>
      <protection/>
    </xf>
    <xf numFmtId="178" fontId="65" fillId="0" borderId="11" xfId="54" applyNumberFormat="1" applyFont="1" applyFill="1" applyBorder="1" applyAlignment="1">
      <alignment horizontal="right" wrapText="1"/>
      <protection/>
    </xf>
    <xf numFmtId="0" fontId="8" fillId="0" borderId="0" xfId="54" applyFont="1" applyFill="1">
      <alignment/>
      <protection/>
    </xf>
    <xf numFmtId="0" fontId="60" fillId="32" borderId="11" xfId="54" applyFont="1" applyFill="1" applyBorder="1" applyAlignment="1">
      <alignment horizontal="left" wrapText="1"/>
      <protection/>
    </xf>
    <xf numFmtId="49" fontId="60" fillId="32" borderId="11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3" borderId="0" xfId="54" applyFont="1" applyFill="1">
      <alignment/>
      <protection/>
    </xf>
    <xf numFmtId="49" fontId="65" fillId="0" borderId="11" xfId="54" applyNumberFormat="1" applyFont="1" applyFill="1" applyBorder="1" applyAlignment="1">
      <alignment horizontal="center" vertical="center" wrapText="1"/>
      <protection/>
    </xf>
    <xf numFmtId="178" fontId="60" fillId="0" borderId="11" xfId="54" applyNumberFormat="1" applyFont="1" applyFill="1" applyBorder="1" applyAlignment="1">
      <alignment horizontal="right"/>
      <protection/>
    </xf>
    <xf numFmtId="0" fontId="68" fillId="0" borderId="0" xfId="54" applyFont="1" applyFill="1">
      <alignment/>
      <protection/>
    </xf>
    <xf numFmtId="0" fontId="0" fillId="7" borderId="0" xfId="54" applyFont="1" applyFill="1">
      <alignment/>
      <protection/>
    </xf>
    <xf numFmtId="0" fontId="8" fillId="7" borderId="0" xfId="54" applyFont="1" applyFill="1">
      <alignment/>
      <protection/>
    </xf>
    <xf numFmtId="49" fontId="60" fillId="0" borderId="11" xfId="54" applyNumberFormat="1" applyFont="1" applyFill="1" applyBorder="1" applyAlignment="1">
      <alignment horizontal="left"/>
      <protection/>
    </xf>
    <xf numFmtId="0" fontId="68" fillId="7" borderId="0" xfId="54" applyFont="1" applyFill="1">
      <alignment/>
      <protection/>
    </xf>
    <xf numFmtId="178" fontId="0" fillId="0" borderId="0" xfId="54" applyNumberFormat="1" applyFont="1" applyFill="1" applyAlignment="1">
      <alignment horizontal="right"/>
      <protection/>
    </xf>
    <xf numFmtId="0" fontId="0" fillId="0" borderId="0" xfId="54" applyFont="1" applyFill="1" applyAlignment="1">
      <alignment/>
      <protection/>
    </xf>
    <xf numFmtId="0" fontId="60" fillId="0" borderId="0" xfId="54" applyFont="1" applyFill="1" applyAlignment="1">
      <alignment horizontal="left"/>
      <protection/>
    </xf>
    <xf numFmtId="0" fontId="60" fillId="0" borderId="0" xfId="54" applyFont="1" applyFill="1" applyAlignment="1">
      <alignment/>
      <protection/>
    </xf>
    <xf numFmtId="178" fontId="60" fillId="0" borderId="0" xfId="54" applyNumberFormat="1" applyFont="1" applyFill="1" applyAlignment="1">
      <alignment horizontal="right"/>
      <protection/>
    </xf>
    <xf numFmtId="0" fontId="60" fillId="32" borderId="0" xfId="54" applyFont="1" applyFill="1">
      <alignment/>
      <protection/>
    </xf>
    <xf numFmtId="0" fontId="60" fillId="0" borderId="11" xfId="54" applyFont="1" applyFill="1" applyBorder="1">
      <alignment/>
      <protection/>
    </xf>
    <xf numFmtId="0" fontId="60" fillId="0" borderId="11" xfId="54" applyFont="1" applyFill="1" applyBorder="1" applyAlignment="1">
      <alignment/>
      <protection/>
    </xf>
    <xf numFmtId="0" fontId="66" fillId="0" borderId="0" xfId="54" applyFont="1">
      <alignment/>
      <protection/>
    </xf>
    <xf numFmtId="0" fontId="60" fillId="33" borderId="11" xfId="54" applyFont="1" applyFill="1" applyBorder="1" applyAlignment="1">
      <alignment horizontal="left" wrapText="1"/>
      <protection/>
    </xf>
    <xf numFmtId="49" fontId="60" fillId="33" borderId="11" xfId="54" applyNumberFormat="1" applyFont="1" applyFill="1" applyBorder="1" applyAlignment="1">
      <alignment horizontal="center" wrapText="1"/>
      <protection/>
    </xf>
    <xf numFmtId="49" fontId="60" fillId="33" borderId="11" xfId="54" applyNumberFormat="1" applyFont="1" applyFill="1" applyBorder="1" applyAlignment="1">
      <alignment horizontal="center"/>
      <protection/>
    </xf>
    <xf numFmtId="178" fontId="60" fillId="33" borderId="11" xfId="54" applyNumberFormat="1" applyFont="1" applyFill="1" applyBorder="1" applyAlignment="1">
      <alignment horizontal="right"/>
      <protection/>
    </xf>
    <xf numFmtId="0" fontId="60" fillId="33" borderId="0" xfId="54" applyFont="1" applyFill="1">
      <alignment/>
      <protection/>
    </xf>
    <xf numFmtId="0" fontId="60" fillId="0" borderId="11" xfId="54" applyFont="1" applyFill="1" applyBorder="1" applyAlignment="1">
      <alignment horizontal="center"/>
      <protection/>
    </xf>
    <xf numFmtId="4" fontId="60" fillId="0" borderId="11" xfId="54" applyNumberFormat="1" applyFont="1" applyFill="1" applyBorder="1" applyAlignment="1">
      <alignment horizontal="center" wrapText="1"/>
      <protection/>
    </xf>
    <xf numFmtId="178" fontId="64" fillId="0" borderId="11" xfId="54" applyNumberFormat="1" applyFont="1" applyFill="1" applyBorder="1" applyAlignment="1">
      <alignment wrapText="1"/>
      <protection/>
    </xf>
    <xf numFmtId="178" fontId="65" fillId="0" borderId="11" xfId="54" applyNumberFormat="1" applyFont="1" applyFill="1" applyBorder="1" applyAlignment="1">
      <alignment wrapText="1"/>
      <protection/>
    </xf>
    <xf numFmtId="178" fontId="60" fillId="0" borderId="11" xfId="54" applyNumberFormat="1" applyFont="1" applyFill="1" applyBorder="1" applyAlignment="1">
      <alignment vertical="center"/>
      <protection/>
    </xf>
    <xf numFmtId="178" fontId="65" fillId="0" borderId="11" xfId="54" applyNumberFormat="1" applyFont="1" applyFill="1" applyBorder="1" applyAlignment="1">
      <alignment vertic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178" fontId="1" fillId="0" borderId="11" xfId="54" applyNumberFormat="1" applyFont="1" applyFill="1" applyBorder="1">
      <alignment/>
      <protection/>
    </xf>
    <xf numFmtId="178" fontId="60" fillId="7" borderId="11" xfId="54" applyNumberFormat="1" applyFont="1" applyFill="1" applyBorder="1" applyAlignment="1">
      <alignment horizontal="right" wrapText="1"/>
      <protection/>
    </xf>
    <xf numFmtId="180" fontId="69" fillId="0" borderId="0" xfId="54" applyNumberFormat="1" applyFont="1" applyFill="1" applyAlignment="1">
      <alignment vertical="distributed"/>
      <protection/>
    </xf>
    <xf numFmtId="180" fontId="64" fillId="0" borderId="11" xfId="54" applyNumberFormat="1" applyFont="1" applyFill="1" applyBorder="1" applyAlignment="1">
      <alignment wrapText="1"/>
      <protection/>
    </xf>
    <xf numFmtId="180" fontId="65" fillId="0" borderId="11" xfId="54" applyNumberFormat="1" applyFont="1" applyFill="1" applyBorder="1" applyAlignment="1">
      <alignment wrapText="1"/>
      <protection/>
    </xf>
    <xf numFmtId="180" fontId="60" fillId="0" borderId="11" xfId="54" applyNumberFormat="1" applyFont="1" applyFill="1" applyBorder="1" applyAlignment="1">
      <alignment vertical="center"/>
      <protection/>
    </xf>
    <xf numFmtId="180" fontId="65" fillId="0" borderId="11" xfId="54" applyNumberFormat="1" applyFont="1" applyFill="1" applyBorder="1" applyAlignment="1">
      <alignment vertical="center"/>
      <protection/>
    </xf>
    <xf numFmtId="180" fontId="1" fillId="0" borderId="0" xfId="54" applyNumberFormat="1" applyFont="1" applyFill="1" applyAlignment="1">
      <alignment/>
      <protection/>
    </xf>
    <xf numFmtId="182" fontId="64" fillId="0" borderId="11" xfId="54" applyNumberFormat="1" applyFont="1" applyFill="1" applyBorder="1" applyAlignment="1">
      <alignment wrapText="1"/>
      <protection/>
    </xf>
    <xf numFmtId="182" fontId="60" fillId="0" borderId="11" xfId="54" applyNumberFormat="1" applyFont="1" applyFill="1" applyBorder="1" applyAlignment="1">
      <alignment horizontal="right" wrapText="1"/>
      <protection/>
    </xf>
    <xf numFmtId="182" fontId="60" fillId="0" borderId="11" xfId="69" applyNumberFormat="1" applyFont="1" applyFill="1" applyBorder="1" applyAlignment="1">
      <alignment horizontal="right" wrapText="1"/>
    </xf>
    <xf numFmtId="178" fontId="2" fillId="0" borderId="11" xfId="54" applyNumberFormat="1" applyFont="1" applyFill="1" applyBorder="1">
      <alignment/>
      <protection/>
    </xf>
    <xf numFmtId="178" fontId="60" fillId="0" borderId="0" xfId="54" applyNumberFormat="1" applyFont="1" applyFill="1">
      <alignment/>
      <protection/>
    </xf>
    <xf numFmtId="178" fontId="0" fillId="0" borderId="0" xfId="54" applyNumberFormat="1" applyFont="1" applyFill="1">
      <alignment/>
      <protection/>
    </xf>
    <xf numFmtId="182" fontId="10" fillId="0" borderId="11" xfId="54" applyNumberFormat="1" applyFont="1" applyFill="1" applyBorder="1" applyAlignment="1">
      <alignment horizontal="center" vertical="center" wrapText="1"/>
      <protection/>
    </xf>
    <xf numFmtId="182" fontId="2" fillId="0" borderId="11" xfId="54" applyNumberFormat="1" applyFont="1" applyFill="1" applyBorder="1" applyAlignment="1">
      <alignment horizontal="center" vertical="center" wrapText="1"/>
      <protection/>
    </xf>
    <xf numFmtId="184" fontId="10" fillId="0" borderId="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7" fillId="0" borderId="13" xfId="54" applyFont="1" applyFill="1" applyBorder="1" applyAlignment="1">
      <alignment vertical="center"/>
      <protection/>
    </xf>
    <xf numFmtId="0" fontId="7" fillId="0" borderId="13" xfId="54" applyFont="1" applyFill="1" applyBorder="1">
      <alignment/>
      <protection/>
    </xf>
    <xf numFmtId="0" fontId="13" fillId="0" borderId="0" xfId="55" applyNumberFormat="1" applyFont="1" applyBorder="1" applyAlignment="1">
      <alignment/>
      <protection/>
    </xf>
    <xf numFmtId="0" fontId="12" fillId="0" borderId="0" xfId="54" applyFont="1" applyFill="1" applyBorder="1">
      <alignment/>
      <protection/>
    </xf>
    <xf numFmtId="0" fontId="13" fillId="0" borderId="13" xfId="55" applyNumberFormat="1" applyFont="1" applyBorder="1" applyAlignment="1">
      <alignment/>
      <protection/>
    </xf>
    <xf numFmtId="0" fontId="12" fillId="0" borderId="13" xfId="54" applyFont="1" applyFill="1" applyBorder="1">
      <alignment/>
      <protection/>
    </xf>
    <xf numFmtId="178" fontId="60" fillId="0" borderId="0" xfId="54" applyNumberFormat="1" applyFont="1" applyFill="1" applyBorder="1" applyAlignment="1">
      <alignment horizontal="right" wrapText="1"/>
      <protection/>
    </xf>
    <xf numFmtId="178" fontId="60" fillId="0" borderId="0" xfId="69" applyNumberFormat="1" applyFont="1" applyFill="1" applyBorder="1" applyAlignment="1">
      <alignment horizontal="right" wrapText="1"/>
    </xf>
    <xf numFmtId="180" fontId="69" fillId="6" borderId="0" xfId="54" applyNumberFormat="1" applyFont="1" applyFill="1" applyAlignment="1">
      <alignment horizontal="center" vertical="distributed"/>
      <protection/>
    </xf>
    <xf numFmtId="180" fontId="60" fillId="6" borderId="11" xfId="54" applyNumberFormat="1" applyFont="1" applyFill="1" applyBorder="1" applyAlignment="1">
      <alignment horizontal="center" vertical="center" wrapText="1"/>
      <protection/>
    </xf>
    <xf numFmtId="182" fontId="64" fillId="6" borderId="11" xfId="54" applyNumberFormat="1" applyFont="1" applyFill="1" applyBorder="1">
      <alignment/>
      <protection/>
    </xf>
    <xf numFmtId="182" fontId="64" fillId="6" borderId="11" xfId="54" applyNumberFormat="1" applyFont="1" applyFill="1" applyBorder="1" applyAlignment="1">
      <alignment horizontal="center" wrapText="1"/>
      <protection/>
    </xf>
    <xf numFmtId="180" fontId="64" fillId="6" borderId="11" xfId="54" applyNumberFormat="1" applyFont="1" applyFill="1" applyBorder="1" applyAlignment="1">
      <alignment horizontal="center" wrapText="1"/>
      <protection/>
    </xf>
    <xf numFmtId="182" fontId="60" fillId="6" borderId="11" xfId="54" applyNumberFormat="1" applyFont="1" applyFill="1" applyBorder="1">
      <alignment/>
      <protection/>
    </xf>
    <xf numFmtId="180" fontId="60" fillId="6" borderId="11" xfId="54" applyNumberFormat="1" applyFont="1" applyFill="1" applyBorder="1" applyAlignment="1">
      <alignment horizontal="center" wrapText="1"/>
      <protection/>
    </xf>
    <xf numFmtId="180" fontId="65" fillId="6" borderId="11" xfId="54" applyNumberFormat="1" applyFont="1" applyFill="1" applyBorder="1" applyAlignment="1">
      <alignment horizontal="center" wrapText="1"/>
      <protection/>
    </xf>
    <xf numFmtId="180" fontId="60" fillId="6" borderId="11" xfId="54" applyNumberFormat="1" applyFont="1" applyFill="1" applyBorder="1" applyAlignment="1">
      <alignment wrapText="1"/>
      <protection/>
    </xf>
    <xf numFmtId="180" fontId="60" fillId="6" borderId="11" xfId="54" applyNumberFormat="1" applyFont="1" applyFill="1" applyBorder="1" applyAlignment="1">
      <alignment/>
      <protection/>
    </xf>
    <xf numFmtId="182" fontId="65" fillId="6" borderId="11" xfId="54" applyNumberFormat="1" applyFont="1" applyFill="1" applyBorder="1">
      <alignment/>
      <protection/>
    </xf>
    <xf numFmtId="182" fontId="60" fillId="6" borderId="11" xfId="54" applyNumberFormat="1" applyFont="1" applyFill="1" applyBorder="1" applyAlignment="1">
      <alignment/>
      <protection/>
    </xf>
    <xf numFmtId="180" fontId="60" fillId="6" borderId="11" xfId="54" applyNumberFormat="1" applyFont="1" applyFill="1" applyBorder="1" applyAlignment="1">
      <alignment horizontal="center"/>
      <protection/>
    </xf>
    <xf numFmtId="180" fontId="60" fillId="6" borderId="11" xfId="54" applyNumberFormat="1" applyFont="1" applyFill="1" applyBorder="1" applyAlignment="1">
      <alignment horizontal="right" wrapText="1"/>
      <protection/>
    </xf>
    <xf numFmtId="180" fontId="65" fillId="6" borderId="11" xfId="54" applyNumberFormat="1" applyFont="1" applyFill="1" applyBorder="1" applyAlignment="1">
      <alignment wrapText="1"/>
      <protection/>
    </xf>
    <xf numFmtId="180" fontId="60" fillId="6" borderId="11" xfId="54" applyNumberFormat="1" applyFont="1" applyFill="1" applyBorder="1" applyAlignment="1">
      <alignment horizontal="center" vertical="center"/>
      <protection/>
    </xf>
    <xf numFmtId="180" fontId="65" fillId="6" borderId="11" xfId="54" applyNumberFormat="1" applyFont="1" applyFill="1" applyBorder="1" applyAlignment="1">
      <alignment horizontal="center" vertical="center"/>
      <protection/>
    </xf>
    <xf numFmtId="180" fontId="60" fillId="6" borderId="11" xfId="54" applyNumberFormat="1" applyFont="1" applyFill="1" applyBorder="1" applyAlignment="1">
      <alignment vertical="center"/>
      <protection/>
    </xf>
    <xf numFmtId="182" fontId="1" fillId="6" borderId="0" xfId="54" applyNumberFormat="1" applyFont="1" applyFill="1">
      <alignment/>
      <protection/>
    </xf>
    <xf numFmtId="180" fontId="1" fillId="6" borderId="0" xfId="54" applyNumberFormat="1" applyFont="1" applyFill="1">
      <alignment/>
      <protection/>
    </xf>
    <xf numFmtId="182" fontId="64" fillId="6" borderId="11" xfId="54" applyNumberFormat="1" applyFont="1" applyFill="1" applyBorder="1" applyAlignment="1">
      <alignment wrapText="1"/>
      <protection/>
    </xf>
    <xf numFmtId="0" fontId="60" fillId="0" borderId="0" xfId="54" applyFont="1" applyFill="1" applyAlignment="1">
      <alignment horizontal="left" wrapText="1"/>
      <protection/>
    </xf>
    <xf numFmtId="178" fontId="70" fillId="0" borderId="11" xfId="54" applyNumberFormat="1" applyFont="1" applyFill="1" applyBorder="1" applyAlignment="1">
      <alignment wrapText="1"/>
      <protection/>
    </xf>
    <xf numFmtId="0" fontId="15" fillId="0" borderId="0" xfId="54" applyFont="1" applyFill="1">
      <alignment/>
      <protection/>
    </xf>
    <xf numFmtId="182" fontId="65" fillId="6" borderId="11" xfId="54" applyNumberFormat="1" applyFont="1" applyFill="1" applyBorder="1" applyAlignment="1">
      <alignment wrapText="1"/>
      <protection/>
    </xf>
    <xf numFmtId="182" fontId="60" fillId="6" borderId="11" xfId="54" applyNumberFormat="1" applyFont="1" applyFill="1" applyBorder="1" applyAlignment="1">
      <alignment wrapText="1"/>
      <protection/>
    </xf>
    <xf numFmtId="187" fontId="2" fillId="0" borderId="11" xfId="54" applyNumberFormat="1" applyFont="1" applyFill="1" applyBorder="1">
      <alignment/>
      <protection/>
    </xf>
    <xf numFmtId="178" fontId="10" fillId="0" borderId="11" xfId="54" applyNumberFormat="1" applyFont="1" applyFill="1" applyBorder="1" applyAlignment="1">
      <alignment vertical="center" wrapText="1"/>
      <protection/>
    </xf>
    <xf numFmtId="178" fontId="2" fillId="0" borderId="11" xfId="54" applyNumberFormat="1" applyFont="1" applyFill="1" applyBorder="1" applyAlignment="1">
      <alignment vertical="center" wrapText="1"/>
      <protection/>
    </xf>
    <xf numFmtId="178" fontId="9" fillId="0" borderId="11" xfId="54" applyNumberFormat="1" applyFont="1" applyFill="1" applyBorder="1" applyAlignment="1">
      <alignment vertical="center" wrapText="1"/>
      <protection/>
    </xf>
    <xf numFmtId="178" fontId="10" fillId="0" borderId="11" xfId="54" applyNumberFormat="1" applyFont="1" applyBorder="1" applyAlignment="1">
      <alignment vertical="center"/>
      <protection/>
    </xf>
    <xf numFmtId="178" fontId="11" fillId="0" borderId="11" xfId="54" applyNumberFormat="1" applyFont="1" applyFill="1" applyBorder="1" applyAlignment="1">
      <alignment vertical="center" wrapText="1"/>
      <protection/>
    </xf>
    <xf numFmtId="178" fontId="2" fillId="0" borderId="11" xfId="54" applyNumberFormat="1" applyFont="1" applyBorder="1" applyAlignment="1">
      <alignment vertical="center" wrapText="1"/>
      <protection/>
    </xf>
    <xf numFmtId="0" fontId="1" fillId="0" borderId="0" xfId="54" applyFont="1" applyFill="1" applyAlignment="1">
      <alignment horizontal="right" vertical="center"/>
      <protection/>
    </xf>
    <xf numFmtId="178" fontId="10" fillId="0" borderId="11" xfId="54" applyNumberFormat="1" applyFont="1" applyFill="1" applyBorder="1" applyAlignment="1">
      <alignment vertical="center"/>
      <protection/>
    </xf>
    <xf numFmtId="178" fontId="2" fillId="0" borderId="11" xfId="54" applyNumberFormat="1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 vertical="center"/>
      <protection/>
    </xf>
    <xf numFmtId="178" fontId="0" fillId="0" borderId="0" xfId="54" applyNumberFormat="1" applyFont="1" applyFill="1" applyAlignment="1">
      <alignment vertical="center"/>
      <protection/>
    </xf>
    <xf numFmtId="184" fontId="0" fillId="0" borderId="0" xfId="54" applyNumberFormat="1" applyFont="1" applyFill="1" applyAlignment="1">
      <alignment vertical="center"/>
      <protection/>
    </xf>
    <xf numFmtId="0" fontId="1" fillId="0" borderId="0" xfId="54" applyFont="1" applyFill="1" applyAlignment="1">
      <alignment horizontal="right" vertical="distributed"/>
      <protection/>
    </xf>
    <xf numFmtId="0" fontId="1" fillId="0" borderId="0" xfId="54" applyFont="1" applyFill="1" applyAlignment="1">
      <alignment horizontal="right" vertical="center" wrapText="1"/>
      <protection/>
    </xf>
    <xf numFmtId="180" fontId="69" fillId="0" borderId="0" xfId="54" applyNumberFormat="1" applyFont="1" applyFill="1" applyAlignment="1">
      <alignment horizontal="center" vertical="distributed"/>
      <protection/>
    </xf>
    <xf numFmtId="0" fontId="1" fillId="0" borderId="0" xfId="54" applyFont="1" applyFill="1" applyAlignment="1">
      <alignment vertical="center" wrapText="1"/>
      <protection/>
    </xf>
    <xf numFmtId="0" fontId="60" fillId="0" borderId="0" xfId="54" applyFont="1" applyFill="1" applyAlignment="1">
      <alignment horizontal="right"/>
      <protection/>
    </xf>
    <xf numFmtId="188" fontId="7" fillId="0" borderId="0" xfId="54" applyNumberFormat="1" applyFont="1" applyFill="1">
      <alignment/>
      <protection/>
    </xf>
    <xf numFmtId="188" fontId="1" fillId="0" borderId="0" xfId="54" applyNumberFormat="1" applyFont="1" applyFill="1" applyAlignment="1">
      <alignment horizontal="right"/>
      <protection/>
    </xf>
    <xf numFmtId="188" fontId="1" fillId="0" borderId="11" xfId="54" applyNumberFormat="1" applyFont="1" applyFill="1" applyBorder="1" applyAlignment="1">
      <alignment horizontal="center" vertical="center" wrapText="1"/>
      <protection/>
    </xf>
    <xf numFmtId="188" fontId="1" fillId="0" borderId="0" xfId="54" applyNumberFormat="1" applyFont="1" applyFill="1">
      <alignment/>
      <protection/>
    </xf>
    <xf numFmtId="182" fontId="7" fillId="0" borderId="0" xfId="54" applyNumberFormat="1" applyFont="1" applyFill="1">
      <alignment/>
      <protection/>
    </xf>
    <xf numFmtId="182" fontId="1" fillId="0" borderId="0" xfId="54" applyNumberFormat="1" applyFont="1" applyFill="1" applyAlignment="1">
      <alignment vertical="center" wrapText="1"/>
      <protection/>
    </xf>
    <xf numFmtId="182" fontId="60" fillId="0" borderId="0" xfId="54" applyNumberFormat="1" applyFont="1" applyFill="1" applyAlignment="1">
      <alignment horizontal="right" wrapText="1"/>
      <protection/>
    </xf>
    <xf numFmtId="182" fontId="60" fillId="0" borderId="11" xfId="54" applyNumberFormat="1" applyFont="1" applyFill="1" applyBorder="1" applyAlignment="1">
      <alignment horizontal="center" vertical="center" wrapText="1"/>
      <protection/>
    </xf>
    <xf numFmtId="182" fontId="65" fillId="0" borderId="11" xfId="54" applyNumberFormat="1" applyFont="1" applyFill="1" applyBorder="1" applyAlignment="1">
      <alignment horizontal="right" wrapText="1"/>
      <protection/>
    </xf>
    <xf numFmtId="182" fontId="60" fillId="0" borderId="11" xfId="54" applyNumberFormat="1" applyFont="1" applyFill="1" applyBorder="1" applyAlignment="1">
      <alignment horizontal="right"/>
      <protection/>
    </xf>
    <xf numFmtId="182" fontId="60" fillId="0" borderId="11" xfId="54" applyNumberFormat="1" applyFont="1" applyFill="1" applyBorder="1" applyAlignment="1">
      <alignment horizontal="center" wrapText="1"/>
      <protection/>
    </xf>
    <xf numFmtId="182" fontId="60" fillId="0" borderId="0" xfId="54" applyNumberFormat="1" applyFont="1" applyFill="1" applyBorder="1" applyAlignment="1">
      <alignment horizontal="right" wrapText="1"/>
      <protection/>
    </xf>
    <xf numFmtId="182" fontId="0" fillId="0" borderId="0" xfId="54" applyNumberFormat="1" applyFont="1" applyFill="1" applyAlignment="1">
      <alignment horizontal="right"/>
      <protection/>
    </xf>
    <xf numFmtId="178" fontId="64" fillId="0" borderId="11" xfId="54" applyNumberFormat="1" applyFont="1" applyFill="1" applyBorder="1">
      <alignment/>
      <protection/>
    </xf>
    <xf numFmtId="178" fontId="3" fillId="0" borderId="11" xfId="54" applyNumberFormat="1" applyFont="1" applyFill="1" applyBorder="1">
      <alignment/>
      <protection/>
    </xf>
    <xf numFmtId="178" fontId="64" fillId="34" borderId="11" xfId="54" applyNumberFormat="1" applyFont="1" applyFill="1" applyBorder="1" applyAlignment="1">
      <alignment wrapText="1"/>
      <protection/>
    </xf>
    <xf numFmtId="178" fontId="65" fillId="0" borderId="11" xfId="54" applyNumberFormat="1" applyFont="1" applyFill="1" applyBorder="1">
      <alignment/>
      <protection/>
    </xf>
    <xf numFmtId="178" fontId="6" fillId="0" borderId="11" xfId="54" applyNumberFormat="1" applyFont="1" applyFill="1" applyBorder="1">
      <alignment/>
      <protection/>
    </xf>
    <xf numFmtId="0" fontId="1" fillId="0" borderId="0" xfId="54" applyFont="1" applyFill="1" applyAlignment="1">
      <alignment horizontal="right" vertical="center" wrapText="1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horizontal="right" vertical="center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vertical="center"/>
      <protection/>
    </xf>
    <xf numFmtId="0" fontId="7" fillId="0" borderId="0" xfId="54" applyFont="1" applyFill="1" applyAlignment="1">
      <alignment horizontal="left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178" fontId="1" fillId="0" borderId="16" xfId="54" applyNumberFormat="1" applyFont="1" applyFill="1" applyBorder="1" applyAlignment="1">
      <alignment horizontal="right" vertical="center" wrapText="1"/>
      <protection/>
    </xf>
    <xf numFmtId="178" fontId="1" fillId="0" borderId="0" xfId="54" applyNumberFormat="1" applyFont="1" applyFill="1" applyBorder="1" applyAlignment="1">
      <alignment horizontal="right" vertical="center" wrapText="1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Fill="1" applyBorder="1" applyAlignment="1">
      <alignment horizontal="left" vertical="center" wrapText="1"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0" fontId="60" fillId="0" borderId="0" xfId="54" applyFont="1" applyFill="1" applyBorder="1" applyAlignment="1">
      <alignment horizontal="center" vertical="center" wrapText="1"/>
      <protection/>
    </xf>
    <xf numFmtId="0" fontId="60" fillId="0" borderId="0" xfId="54" applyFont="1" applyFill="1" applyBorder="1" applyAlignment="1">
      <alignment horizontal="right" vertical="center" wrapText="1"/>
      <protection/>
    </xf>
    <xf numFmtId="0" fontId="60" fillId="0" borderId="0" xfId="54" applyFont="1" applyFill="1" applyBorder="1" applyAlignment="1">
      <alignment horizontal="right" wrapText="1"/>
      <protection/>
    </xf>
    <xf numFmtId="0" fontId="60" fillId="0" borderId="0" xfId="54" applyFont="1" applyFill="1" applyBorder="1" applyAlignment="1">
      <alignment horizontal="center" wrapText="1"/>
      <protection/>
    </xf>
    <xf numFmtId="180" fontId="60" fillId="0" borderId="0" xfId="54" applyNumberFormat="1" applyFont="1" applyFill="1" applyAlignment="1">
      <alignment horizontal="right" vertical="center" wrapText="1"/>
      <protection/>
    </xf>
    <xf numFmtId="0" fontId="1" fillId="0" borderId="0" xfId="54" applyFont="1" applyFill="1" applyBorder="1" applyAlignment="1">
      <alignment horizontal="right" vertical="top" wrapText="1"/>
      <protection/>
    </xf>
    <xf numFmtId="0" fontId="1" fillId="0" borderId="16" xfId="54" applyFont="1" applyFill="1" applyBorder="1" applyAlignment="1">
      <alignment horizontal="righ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[0] 2 2" xfId="66"/>
    <cellStyle name="Финансовый 2" xfId="67"/>
    <cellStyle name="Финансовый 2 2" xfId="68"/>
    <cellStyle name="Финансовый 3" xfId="69"/>
    <cellStyle name="Финансовый 4" xfId="70"/>
    <cellStyle name="Финансовый 4 2" xfId="71"/>
    <cellStyle name="Финансовый 5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SheetLayoutView="100" zoomScalePageLayoutView="0" workbookViewId="0" topLeftCell="A1">
      <selection activeCell="A3" sqref="A3:P3"/>
    </sheetView>
  </sheetViews>
  <sheetFormatPr defaultColWidth="9.140625" defaultRowHeight="12.75" outlineLevelRow="1" outlineLevelCol="1"/>
  <cols>
    <col min="1" max="1" width="4.140625" style="7" customWidth="1"/>
    <col min="2" max="2" width="5.00390625" style="7" customWidth="1"/>
    <col min="3" max="3" width="8.28125" style="7" customWidth="1"/>
    <col min="4" max="4" width="7.57421875" style="7" customWidth="1"/>
    <col min="5" max="5" width="62.57421875" style="7" customWidth="1"/>
    <col min="6" max="6" width="14.57421875" style="14" hidden="1" customWidth="1"/>
    <col min="7" max="7" width="14.57421875" style="14" hidden="1" customWidth="1" outlineLevel="1"/>
    <col min="8" max="8" width="14.8515625" style="38" hidden="1" customWidth="1" outlineLevel="1" collapsed="1"/>
    <col min="9" max="9" width="14.8515625" style="38" hidden="1" customWidth="1" outlineLevel="1"/>
    <col min="10" max="10" width="14.8515625" style="38" customWidth="1" outlineLevel="1"/>
    <col min="11" max="12" width="14.8515625" style="3" hidden="1" customWidth="1"/>
    <col min="13" max="13" width="14.8515625" style="3" customWidth="1"/>
    <col min="14" max="15" width="14.8515625" style="1" hidden="1" customWidth="1"/>
    <col min="16" max="16" width="15.28125" style="1" customWidth="1"/>
    <col min="17" max="16384" width="9.140625" style="1" customWidth="1"/>
  </cols>
  <sheetData>
    <row r="1" spans="1:16" ht="15">
      <c r="A1" s="194"/>
      <c r="B1" s="194"/>
      <c r="C1" s="194"/>
      <c r="D1" s="194"/>
      <c r="E1" s="194"/>
      <c r="F1" s="195"/>
      <c r="G1" s="195"/>
      <c r="H1" s="196"/>
      <c r="I1" s="196"/>
      <c r="J1" s="223" t="s">
        <v>434</v>
      </c>
      <c r="K1" s="223"/>
      <c r="L1" s="223"/>
      <c r="M1" s="223"/>
      <c r="N1" s="223"/>
      <c r="O1" s="223"/>
      <c r="P1" s="223"/>
    </row>
    <row r="2" spans="1:16" ht="112.5" customHeight="1">
      <c r="A2" s="85"/>
      <c r="B2" s="85"/>
      <c r="C2" s="85"/>
      <c r="D2" s="85"/>
      <c r="E2" s="92"/>
      <c r="F2" s="92"/>
      <c r="G2" s="92"/>
      <c r="H2" s="92"/>
      <c r="I2" s="197"/>
      <c r="J2" s="220" t="s">
        <v>677</v>
      </c>
      <c r="K2" s="220"/>
      <c r="L2" s="220"/>
      <c r="M2" s="220"/>
      <c r="N2" s="220"/>
      <c r="O2" s="220"/>
      <c r="P2" s="220"/>
    </row>
    <row r="3" spans="1:16" ht="72.75" customHeight="1">
      <c r="A3" s="220" t="s">
        <v>660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8.75" customHeight="1">
      <c r="A4" s="221" t="s">
        <v>456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1:16" ht="21.75" customHeight="1">
      <c r="A5" s="222" t="s">
        <v>457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18" customHeight="1">
      <c r="A6" s="222" t="s">
        <v>627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ht="24.75" customHeight="1">
      <c r="A7" s="228"/>
      <c r="B7" s="228"/>
      <c r="C7" s="228"/>
      <c r="D7" s="228"/>
      <c r="E7" s="8"/>
      <c r="F7" s="234"/>
      <c r="G7" s="234"/>
      <c r="H7" s="234"/>
      <c r="I7" s="234"/>
      <c r="J7" s="234"/>
      <c r="K7" s="234"/>
      <c r="L7" s="234"/>
      <c r="M7" s="234"/>
      <c r="N7" s="235"/>
      <c r="P7" s="191" t="s">
        <v>424</v>
      </c>
    </row>
    <row r="8" spans="1:18" s="3" customFormat="1" ht="66" customHeight="1">
      <c r="A8" s="229" t="s">
        <v>458</v>
      </c>
      <c r="B8" s="230"/>
      <c r="C8" s="230"/>
      <c r="D8" s="230"/>
      <c r="E8" s="5" t="s">
        <v>459</v>
      </c>
      <c r="F8" s="2" t="s">
        <v>553</v>
      </c>
      <c r="G8" s="2" t="s">
        <v>632</v>
      </c>
      <c r="H8" s="36" t="s">
        <v>553</v>
      </c>
      <c r="I8" s="36" t="s">
        <v>634</v>
      </c>
      <c r="J8" s="36" t="s">
        <v>553</v>
      </c>
      <c r="K8" s="28" t="s">
        <v>556</v>
      </c>
      <c r="L8" s="5" t="s">
        <v>634</v>
      </c>
      <c r="M8" s="28" t="s">
        <v>556</v>
      </c>
      <c r="N8" s="28" t="s">
        <v>593</v>
      </c>
      <c r="O8" s="5" t="s">
        <v>634</v>
      </c>
      <c r="P8" s="28" t="s">
        <v>593</v>
      </c>
      <c r="Q8" s="150"/>
      <c r="R8" s="148"/>
    </row>
    <row r="9" spans="1:18" ht="18" customHeight="1">
      <c r="A9" s="231"/>
      <c r="B9" s="232"/>
      <c r="C9" s="232"/>
      <c r="D9" s="233"/>
      <c r="E9" s="9" t="s">
        <v>460</v>
      </c>
      <c r="F9" s="15">
        <f>F10+F40</f>
        <v>220035.06875000003</v>
      </c>
      <c r="G9" s="15">
        <f>G10+G40</f>
        <v>1515.15152</v>
      </c>
      <c r="H9" s="145">
        <f>F9+G9</f>
        <v>221550.22027000005</v>
      </c>
      <c r="I9" s="145">
        <f>I10+I40</f>
        <v>71405.32083</v>
      </c>
      <c r="J9" s="185">
        <f>H9+I9</f>
        <v>292955.54110000003</v>
      </c>
      <c r="K9" s="185">
        <f>K10+K40</f>
        <v>175820.4</v>
      </c>
      <c r="L9" s="185">
        <f>L10+L40</f>
        <v>-16333.3</v>
      </c>
      <c r="M9" s="185">
        <f>K9+L9</f>
        <v>159487.1</v>
      </c>
      <c r="N9" s="185">
        <f>N10+N40</f>
        <v>174736.80000000002</v>
      </c>
      <c r="O9" s="185">
        <f>O10+O40</f>
        <v>-9504.599999999999</v>
      </c>
      <c r="P9" s="192">
        <f>N9+O9</f>
        <v>165232.2</v>
      </c>
      <c r="Q9" s="151"/>
      <c r="R9" s="149"/>
    </row>
    <row r="10" spans="1:18" ht="18" customHeight="1">
      <c r="A10" s="226" t="s">
        <v>461</v>
      </c>
      <c r="B10" s="225"/>
      <c r="C10" s="225"/>
      <c r="D10" s="225"/>
      <c r="E10" s="9" t="s">
        <v>462</v>
      </c>
      <c r="F10" s="15">
        <f>F11+F13+F17+F21+F30+F38</f>
        <v>162941.30000000002</v>
      </c>
      <c r="G10" s="15">
        <f>G11+G13+G17+G21+G30+G38</f>
        <v>0</v>
      </c>
      <c r="H10" s="145">
        <f aca="true" t="shared" si="0" ref="H10:H53">F10+G10</f>
        <v>162941.30000000002</v>
      </c>
      <c r="I10" s="15">
        <f>I11+I13+I17+I21+I30+I38</f>
        <v>-15683.3</v>
      </c>
      <c r="J10" s="185">
        <f aca="true" t="shared" si="1" ref="J10:J53">H10+I10</f>
        <v>147258.00000000003</v>
      </c>
      <c r="K10" s="185">
        <f>K11+K13+K17+K21+K30+K38</f>
        <v>168341.69999999998</v>
      </c>
      <c r="L10" s="185">
        <f>L11+L13+L17+L21+L30+L38</f>
        <v>-16333.3</v>
      </c>
      <c r="M10" s="185">
        <f aca="true" t="shared" si="2" ref="M10:M53">K10+L10</f>
        <v>152008.4</v>
      </c>
      <c r="N10" s="185">
        <f>N11+N13+N17+N21+N30+N38</f>
        <v>174736.80000000002</v>
      </c>
      <c r="O10" s="185">
        <f>O11+O13+O17+O21+O30+O38</f>
        <v>-16983.3</v>
      </c>
      <c r="P10" s="192">
        <f aca="true" t="shared" si="3" ref="P10:P53">N10+O10</f>
        <v>157753.50000000003</v>
      </c>
      <c r="Q10" s="151"/>
      <c r="R10" s="149"/>
    </row>
    <row r="11" spans="1:18" ht="18" customHeight="1">
      <c r="A11" s="226" t="s">
        <v>463</v>
      </c>
      <c r="B11" s="225"/>
      <c r="C11" s="225"/>
      <c r="D11" s="225"/>
      <c r="E11" s="9" t="s">
        <v>464</v>
      </c>
      <c r="F11" s="15">
        <f>F12</f>
        <v>86600</v>
      </c>
      <c r="G11" s="15">
        <f>G12</f>
        <v>0</v>
      </c>
      <c r="H11" s="145">
        <f t="shared" si="0"/>
        <v>86600</v>
      </c>
      <c r="I11" s="15">
        <f>I12</f>
        <v>0</v>
      </c>
      <c r="J11" s="185">
        <f t="shared" si="1"/>
        <v>86600</v>
      </c>
      <c r="K11" s="185">
        <f>K12</f>
        <v>90064</v>
      </c>
      <c r="L11" s="185">
        <f>L12</f>
        <v>0</v>
      </c>
      <c r="M11" s="185">
        <f t="shared" si="2"/>
        <v>90064</v>
      </c>
      <c r="N11" s="185">
        <f>N12</f>
        <v>93670</v>
      </c>
      <c r="O11" s="185">
        <f>O12</f>
        <v>0</v>
      </c>
      <c r="P11" s="192">
        <f t="shared" si="3"/>
        <v>93670</v>
      </c>
      <c r="Q11" s="151"/>
      <c r="R11" s="149"/>
    </row>
    <row r="12" spans="1:18" ht="18" customHeight="1">
      <c r="A12" s="224" t="s">
        <v>465</v>
      </c>
      <c r="B12" s="225"/>
      <c r="C12" s="225"/>
      <c r="D12" s="225"/>
      <c r="E12" s="6" t="s">
        <v>466</v>
      </c>
      <c r="F12" s="2">
        <v>86600</v>
      </c>
      <c r="G12" s="2"/>
      <c r="H12" s="146">
        <f t="shared" si="0"/>
        <v>86600</v>
      </c>
      <c r="I12" s="2"/>
      <c r="J12" s="186">
        <f t="shared" si="1"/>
        <v>86600</v>
      </c>
      <c r="K12" s="186">
        <v>90064</v>
      </c>
      <c r="L12" s="186"/>
      <c r="M12" s="186">
        <f t="shared" si="2"/>
        <v>90064</v>
      </c>
      <c r="N12" s="186">
        <v>93670</v>
      </c>
      <c r="O12" s="186"/>
      <c r="P12" s="193">
        <f t="shared" si="3"/>
        <v>93670</v>
      </c>
      <c r="Q12" s="151"/>
      <c r="R12" s="149"/>
    </row>
    <row r="13" spans="1:18" ht="18" customHeight="1">
      <c r="A13" s="226" t="s">
        <v>467</v>
      </c>
      <c r="B13" s="225"/>
      <c r="C13" s="225"/>
      <c r="D13" s="225"/>
      <c r="E13" s="9" t="s">
        <v>468</v>
      </c>
      <c r="F13" s="15">
        <f>SUM(F14:F16)</f>
        <v>28851.2</v>
      </c>
      <c r="G13" s="15">
        <f>SUM(G14:G16)</f>
        <v>0</v>
      </c>
      <c r="H13" s="145">
        <f t="shared" si="0"/>
        <v>28851.2</v>
      </c>
      <c r="I13" s="15">
        <f>SUM(I14:I16)</f>
        <v>-15683.3</v>
      </c>
      <c r="J13" s="185">
        <f t="shared" si="1"/>
        <v>13167.900000000001</v>
      </c>
      <c r="K13" s="185">
        <f>SUM(K14:K16)</f>
        <v>30046</v>
      </c>
      <c r="L13" s="185">
        <f>SUM(L14:L16)</f>
        <v>-16333.3</v>
      </c>
      <c r="M13" s="185">
        <f t="shared" si="2"/>
        <v>13712.7</v>
      </c>
      <c r="N13" s="185">
        <f>SUM(N14:N16)</f>
        <v>31241</v>
      </c>
      <c r="O13" s="185">
        <f>SUM(O14:O16)</f>
        <v>-16983.3</v>
      </c>
      <c r="P13" s="192">
        <f t="shared" si="3"/>
        <v>14257.7</v>
      </c>
      <c r="Q13" s="151"/>
      <c r="R13" s="149"/>
    </row>
    <row r="14" spans="1:18" ht="31.5" customHeight="1">
      <c r="A14" s="227" t="s">
        <v>469</v>
      </c>
      <c r="B14" s="225"/>
      <c r="C14" s="225"/>
      <c r="D14" s="225"/>
      <c r="E14" s="6" t="s">
        <v>470</v>
      </c>
      <c r="F14" s="2">
        <v>28230</v>
      </c>
      <c r="G14" s="2"/>
      <c r="H14" s="146">
        <f t="shared" si="0"/>
        <v>28230</v>
      </c>
      <c r="I14" s="2">
        <v>-15683.3</v>
      </c>
      <c r="J14" s="186">
        <f t="shared" si="1"/>
        <v>12546.7</v>
      </c>
      <c r="K14" s="186">
        <v>29400</v>
      </c>
      <c r="L14" s="186">
        <v>-16333.3</v>
      </c>
      <c r="M14" s="186">
        <f t="shared" si="2"/>
        <v>13066.7</v>
      </c>
      <c r="N14" s="186">
        <v>30570</v>
      </c>
      <c r="O14" s="186">
        <v>-16983.3</v>
      </c>
      <c r="P14" s="193">
        <f t="shared" si="3"/>
        <v>13586.7</v>
      </c>
      <c r="Q14" s="151"/>
      <c r="R14" s="149"/>
    </row>
    <row r="15" spans="1:18" ht="31.5" customHeight="1" hidden="1">
      <c r="A15" s="231" t="s">
        <v>471</v>
      </c>
      <c r="B15" s="232"/>
      <c r="C15" s="232"/>
      <c r="D15" s="233"/>
      <c r="E15" s="6" t="s">
        <v>472</v>
      </c>
      <c r="F15" s="2"/>
      <c r="G15" s="2"/>
      <c r="H15" s="145">
        <f t="shared" si="0"/>
        <v>0</v>
      </c>
      <c r="I15" s="2"/>
      <c r="J15" s="185">
        <f t="shared" si="1"/>
        <v>0</v>
      </c>
      <c r="K15" s="186"/>
      <c r="L15" s="186"/>
      <c r="M15" s="185">
        <f t="shared" si="2"/>
        <v>0</v>
      </c>
      <c r="N15" s="186"/>
      <c r="O15" s="186"/>
      <c r="P15" s="193">
        <f t="shared" si="3"/>
        <v>0</v>
      </c>
      <c r="Q15" s="151"/>
      <c r="R15" s="149"/>
    </row>
    <row r="16" spans="1:18" ht="18" customHeight="1">
      <c r="A16" s="224" t="s">
        <v>473</v>
      </c>
      <c r="B16" s="225"/>
      <c r="C16" s="225"/>
      <c r="D16" s="225"/>
      <c r="E16" s="6" t="s">
        <v>474</v>
      </c>
      <c r="F16" s="2">
        <v>621.2</v>
      </c>
      <c r="G16" s="2"/>
      <c r="H16" s="146">
        <f t="shared" si="0"/>
        <v>621.2</v>
      </c>
      <c r="I16" s="2"/>
      <c r="J16" s="186">
        <f t="shared" si="1"/>
        <v>621.2</v>
      </c>
      <c r="K16" s="186">
        <v>646</v>
      </c>
      <c r="L16" s="186"/>
      <c r="M16" s="186">
        <f t="shared" si="2"/>
        <v>646</v>
      </c>
      <c r="N16" s="186">
        <v>671</v>
      </c>
      <c r="O16" s="186"/>
      <c r="P16" s="193">
        <f t="shared" si="3"/>
        <v>671</v>
      </c>
      <c r="Q16" s="151"/>
      <c r="R16" s="149"/>
    </row>
    <row r="17" spans="1:18" ht="18" customHeight="1">
      <c r="A17" s="226" t="s">
        <v>475</v>
      </c>
      <c r="B17" s="225"/>
      <c r="C17" s="225"/>
      <c r="D17" s="225"/>
      <c r="E17" s="9" t="s">
        <v>476</v>
      </c>
      <c r="F17" s="15">
        <f>SUM(F18:F20)</f>
        <v>22329</v>
      </c>
      <c r="G17" s="15">
        <f>SUM(G18:G20)</f>
        <v>0</v>
      </c>
      <c r="H17" s="145">
        <f t="shared" si="0"/>
        <v>22329</v>
      </c>
      <c r="I17" s="15">
        <f>SUM(I18:I20)</f>
        <v>0</v>
      </c>
      <c r="J17" s="185">
        <f t="shared" si="1"/>
        <v>22329</v>
      </c>
      <c r="K17" s="185">
        <f>SUM(K18:K20)</f>
        <v>22329</v>
      </c>
      <c r="L17" s="185">
        <f>SUM(L18:L20)</f>
        <v>0</v>
      </c>
      <c r="M17" s="185">
        <f t="shared" si="2"/>
        <v>22329</v>
      </c>
      <c r="N17" s="185">
        <f>SUM(N18:N20)</f>
        <v>22329</v>
      </c>
      <c r="O17" s="185">
        <f>SUM(O18:O20)</f>
        <v>0</v>
      </c>
      <c r="P17" s="192">
        <f t="shared" si="3"/>
        <v>22329</v>
      </c>
      <c r="Q17" s="151"/>
      <c r="R17" s="149"/>
    </row>
    <row r="18" spans="1:18" ht="47.25" customHeight="1">
      <c r="A18" s="224" t="s">
        <v>477</v>
      </c>
      <c r="B18" s="225"/>
      <c r="C18" s="225"/>
      <c r="D18" s="225"/>
      <c r="E18" s="10" t="s">
        <v>478</v>
      </c>
      <c r="F18" s="16">
        <v>7485</v>
      </c>
      <c r="G18" s="16"/>
      <c r="H18" s="146">
        <f t="shared" si="0"/>
        <v>7485</v>
      </c>
      <c r="I18" s="16"/>
      <c r="J18" s="186">
        <f t="shared" si="1"/>
        <v>7485</v>
      </c>
      <c r="K18" s="187">
        <v>7485</v>
      </c>
      <c r="L18" s="187"/>
      <c r="M18" s="186">
        <f t="shared" si="2"/>
        <v>7485</v>
      </c>
      <c r="N18" s="187">
        <v>7485</v>
      </c>
      <c r="O18" s="187"/>
      <c r="P18" s="193">
        <f t="shared" si="3"/>
        <v>7485</v>
      </c>
      <c r="Q18" s="151"/>
      <c r="R18" s="149"/>
    </row>
    <row r="19" spans="1:18" ht="33" customHeight="1">
      <c r="A19" s="224" t="s">
        <v>479</v>
      </c>
      <c r="B19" s="225"/>
      <c r="C19" s="225"/>
      <c r="D19" s="225"/>
      <c r="E19" s="6" t="s">
        <v>480</v>
      </c>
      <c r="F19" s="2">
        <v>8130</v>
      </c>
      <c r="G19" s="2"/>
      <c r="H19" s="146">
        <f t="shared" si="0"/>
        <v>8130</v>
      </c>
      <c r="I19" s="2"/>
      <c r="J19" s="186">
        <f t="shared" si="1"/>
        <v>8130</v>
      </c>
      <c r="K19" s="186">
        <v>8130</v>
      </c>
      <c r="L19" s="186"/>
      <c r="M19" s="186">
        <f t="shared" si="2"/>
        <v>8130</v>
      </c>
      <c r="N19" s="186">
        <v>8130</v>
      </c>
      <c r="O19" s="186"/>
      <c r="P19" s="193">
        <f t="shared" si="3"/>
        <v>8130</v>
      </c>
      <c r="Q19" s="151"/>
      <c r="R19" s="149"/>
    </row>
    <row r="20" spans="1:18" ht="33" customHeight="1">
      <c r="A20" s="224" t="s">
        <v>481</v>
      </c>
      <c r="B20" s="225"/>
      <c r="C20" s="225"/>
      <c r="D20" s="225"/>
      <c r="E20" s="10" t="s">
        <v>482</v>
      </c>
      <c r="F20" s="16">
        <v>6714</v>
      </c>
      <c r="G20" s="16"/>
      <c r="H20" s="146">
        <f t="shared" si="0"/>
        <v>6714</v>
      </c>
      <c r="I20" s="16"/>
      <c r="J20" s="186">
        <f t="shared" si="1"/>
        <v>6714</v>
      </c>
      <c r="K20" s="187">
        <v>6714</v>
      </c>
      <c r="L20" s="187"/>
      <c r="M20" s="186">
        <f t="shared" si="2"/>
        <v>6714</v>
      </c>
      <c r="N20" s="187">
        <v>6714</v>
      </c>
      <c r="O20" s="187"/>
      <c r="P20" s="193">
        <f t="shared" si="3"/>
        <v>6714</v>
      </c>
      <c r="Q20" s="151"/>
      <c r="R20" s="149"/>
    </row>
    <row r="21" spans="1:18" ht="32.25" customHeight="1">
      <c r="A21" s="226" t="s">
        <v>483</v>
      </c>
      <c r="B21" s="225"/>
      <c r="C21" s="225"/>
      <c r="D21" s="225"/>
      <c r="E21" s="9" t="s">
        <v>484</v>
      </c>
      <c r="F21" s="15">
        <f>SUM(F22:F27)</f>
        <v>8573</v>
      </c>
      <c r="G21" s="15">
        <f>SUM(G22:G27)</f>
        <v>0</v>
      </c>
      <c r="H21" s="145">
        <f t="shared" si="0"/>
        <v>8573</v>
      </c>
      <c r="I21" s="15">
        <f>SUM(I22:I27)</f>
        <v>0</v>
      </c>
      <c r="J21" s="185">
        <f t="shared" si="1"/>
        <v>8573</v>
      </c>
      <c r="K21" s="185">
        <f>SUM(K22:K27)</f>
        <v>8579.9</v>
      </c>
      <c r="L21" s="185">
        <f>SUM(L22:L27)</f>
        <v>0</v>
      </c>
      <c r="M21" s="185">
        <f t="shared" si="2"/>
        <v>8579.9</v>
      </c>
      <c r="N21" s="185">
        <f>SUM(N22:N27)</f>
        <v>8891.7</v>
      </c>
      <c r="O21" s="185">
        <f>SUM(O22:O27)</f>
        <v>0</v>
      </c>
      <c r="P21" s="192">
        <f t="shared" si="3"/>
        <v>8891.7</v>
      </c>
      <c r="Q21" s="151"/>
      <c r="R21" s="149"/>
    </row>
    <row r="22" spans="1:18" ht="78.75" customHeight="1">
      <c r="A22" s="224" t="s">
        <v>485</v>
      </c>
      <c r="B22" s="225"/>
      <c r="C22" s="225"/>
      <c r="D22" s="225"/>
      <c r="E22" s="10" t="s">
        <v>486</v>
      </c>
      <c r="F22" s="16">
        <v>2636.5</v>
      </c>
      <c r="G22" s="16"/>
      <c r="H22" s="146">
        <f t="shared" si="0"/>
        <v>2636.5</v>
      </c>
      <c r="I22" s="16"/>
      <c r="J22" s="186">
        <f t="shared" si="1"/>
        <v>2636.5</v>
      </c>
      <c r="K22" s="187">
        <v>2614</v>
      </c>
      <c r="L22" s="187"/>
      <c r="M22" s="186">
        <f t="shared" si="2"/>
        <v>2614</v>
      </c>
      <c r="N22" s="187">
        <v>2875.5</v>
      </c>
      <c r="O22" s="187"/>
      <c r="P22" s="193">
        <f t="shared" si="3"/>
        <v>2875.5</v>
      </c>
      <c r="Q22" s="151"/>
      <c r="R22" s="149"/>
    </row>
    <row r="23" spans="1:18" ht="80.25" customHeight="1">
      <c r="A23" s="224" t="s">
        <v>487</v>
      </c>
      <c r="B23" s="225"/>
      <c r="C23" s="225"/>
      <c r="D23" s="225"/>
      <c r="E23" s="10" t="s">
        <v>488</v>
      </c>
      <c r="F23" s="16">
        <v>327.4</v>
      </c>
      <c r="G23" s="16"/>
      <c r="H23" s="146">
        <f t="shared" si="0"/>
        <v>327.4</v>
      </c>
      <c r="I23" s="16"/>
      <c r="J23" s="186">
        <f t="shared" si="1"/>
        <v>327.4</v>
      </c>
      <c r="K23" s="187">
        <v>350</v>
      </c>
      <c r="L23" s="187"/>
      <c r="M23" s="186">
        <f t="shared" si="2"/>
        <v>350</v>
      </c>
      <c r="N23" s="187">
        <v>400</v>
      </c>
      <c r="O23" s="187"/>
      <c r="P23" s="193">
        <f t="shared" si="3"/>
        <v>400</v>
      </c>
      <c r="Q23" s="151"/>
      <c r="R23" s="149"/>
    </row>
    <row r="24" spans="1:18" ht="78" customHeight="1">
      <c r="A24" s="231" t="s">
        <v>489</v>
      </c>
      <c r="B24" s="232"/>
      <c r="C24" s="232"/>
      <c r="D24" s="233"/>
      <c r="E24" s="10" t="s">
        <v>490</v>
      </c>
      <c r="F24" s="16">
        <v>257.1</v>
      </c>
      <c r="G24" s="16"/>
      <c r="H24" s="146">
        <f t="shared" si="0"/>
        <v>257.1</v>
      </c>
      <c r="I24" s="16"/>
      <c r="J24" s="186">
        <f t="shared" si="1"/>
        <v>257.1</v>
      </c>
      <c r="K24" s="187">
        <v>257.1</v>
      </c>
      <c r="L24" s="187"/>
      <c r="M24" s="186">
        <f t="shared" si="2"/>
        <v>257.1</v>
      </c>
      <c r="N24" s="187">
        <v>257.1</v>
      </c>
      <c r="O24" s="187"/>
      <c r="P24" s="193">
        <f t="shared" si="3"/>
        <v>257.1</v>
      </c>
      <c r="Q24" s="151"/>
      <c r="R24" s="149"/>
    </row>
    <row r="25" spans="1:18" ht="33.75" customHeight="1">
      <c r="A25" s="224" t="s">
        <v>491</v>
      </c>
      <c r="B25" s="225"/>
      <c r="C25" s="225"/>
      <c r="D25" s="225"/>
      <c r="E25" s="10" t="s">
        <v>492</v>
      </c>
      <c r="F25" s="16">
        <v>5013</v>
      </c>
      <c r="G25" s="16"/>
      <c r="H25" s="146">
        <f t="shared" si="0"/>
        <v>5013</v>
      </c>
      <c r="I25" s="16"/>
      <c r="J25" s="186">
        <f t="shared" si="1"/>
        <v>5013</v>
      </c>
      <c r="K25" s="187">
        <v>5013</v>
      </c>
      <c r="L25" s="187"/>
      <c r="M25" s="186">
        <f t="shared" si="2"/>
        <v>5013</v>
      </c>
      <c r="N25" s="187">
        <v>5013</v>
      </c>
      <c r="O25" s="187"/>
      <c r="P25" s="193">
        <f t="shared" si="3"/>
        <v>5013</v>
      </c>
      <c r="Q25" s="151"/>
      <c r="R25" s="149"/>
    </row>
    <row r="26" spans="1:18" ht="63.75" customHeight="1">
      <c r="A26" s="224" t="s">
        <v>493</v>
      </c>
      <c r="B26" s="225"/>
      <c r="C26" s="225"/>
      <c r="D26" s="225"/>
      <c r="E26" s="6" t="s">
        <v>494</v>
      </c>
      <c r="F26" s="2">
        <v>110</v>
      </c>
      <c r="G26" s="2"/>
      <c r="H26" s="146">
        <f t="shared" si="0"/>
        <v>110</v>
      </c>
      <c r="I26" s="2"/>
      <c r="J26" s="186">
        <f t="shared" si="1"/>
        <v>110</v>
      </c>
      <c r="K26" s="186">
        <v>110</v>
      </c>
      <c r="L26" s="186"/>
      <c r="M26" s="186">
        <f t="shared" si="2"/>
        <v>110</v>
      </c>
      <c r="N26" s="186">
        <v>110</v>
      </c>
      <c r="O26" s="186"/>
      <c r="P26" s="193">
        <f t="shared" si="3"/>
        <v>110</v>
      </c>
      <c r="Q26" s="151"/>
      <c r="R26" s="149"/>
    </row>
    <row r="27" spans="1:18" ht="80.25" customHeight="1">
      <c r="A27" s="224" t="s">
        <v>495</v>
      </c>
      <c r="B27" s="225"/>
      <c r="C27" s="225"/>
      <c r="D27" s="225"/>
      <c r="E27" s="6" t="s">
        <v>496</v>
      </c>
      <c r="F27" s="2">
        <v>229</v>
      </c>
      <c r="G27" s="2"/>
      <c r="H27" s="146">
        <f t="shared" si="0"/>
        <v>229</v>
      </c>
      <c r="I27" s="2"/>
      <c r="J27" s="186">
        <f t="shared" si="1"/>
        <v>229</v>
      </c>
      <c r="K27" s="186">
        <v>235.8</v>
      </c>
      <c r="L27" s="186"/>
      <c r="M27" s="186">
        <f t="shared" si="2"/>
        <v>235.8</v>
      </c>
      <c r="N27" s="186">
        <v>236.1</v>
      </c>
      <c r="O27" s="186"/>
      <c r="P27" s="193">
        <f t="shared" si="3"/>
        <v>236.1</v>
      </c>
      <c r="Q27" s="151"/>
      <c r="R27" s="149"/>
    </row>
    <row r="28" spans="1:18" ht="33" customHeight="1" hidden="1" outlineLevel="1">
      <c r="A28" s="224" t="s">
        <v>497</v>
      </c>
      <c r="B28" s="225"/>
      <c r="C28" s="225"/>
      <c r="D28" s="225"/>
      <c r="E28" s="11" t="s">
        <v>498</v>
      </c>
      <c r="F28" s="17"/>
      <c r="G28" s="17"/>
      <c r="H28" s="145">
        <f t="shared" si="0"/>
        <v>0</v>
      </c>
      <c r="I28" s="17"/>
      <c r="J28" s="185">
        <f t="shared" si="1"/>
        <v>0</v>
      </c>
      <c r="K28" s="188"/>
      <c r="L28" s="188"/>
      <c r="M28" s="185">
        <f t="shared" si="2"/>
        <v>0</v>
      </c>
      <c r="N28" s="188"/>
      <c r="O28" s="188"/>
      <c r="P28" s="193">
        <f t="shared" si="3"/>
        <v>0</v>
      </c>
      <c r="Q28" s="151"/>
      <c r="R28" s="149"/>
    </row>
    <row r="29" spans="1:18" ht="30.75" customHeight="1" hidden="1" outlineLevel="1">
      <c r="A29" s="224" t="s">
        <v>499</v>
      </c>
      <c r="B29" s="225"/>
      <c r="C29" s="225"/>
      <c r="D29" s="225"/>
      <c r="E29" s="6" t="s">
        <v>500</v>
      </c>
      <c r="F29" s="2"/>
      <c r="G29" s="2"/>
      <c r="H29" s="145">
        <f t="shared" si="0"/>
        <v>0</v>
      </c>
      <c r="I29" s="2"/>
      <c r="J29" s="185">
        <f t="shared" si="1"/>
        <v>0</v>
      </c>
      <c r="K29" s="186"/>
      <c r="L29" s="186"/>
      <c r="M29" s="185">
        <f t="shared" si="2"/>
        <v>0</v>
      </c>
      <c r="N29" s="186"/>
      <c r="O29" s="186"/>
      <c r="P29" s="193">
        <f t="shared" si="3"/>
        <v>0</v>
      </c>
      <c r="Q29" s="151"/>
      <c r="R29" s="149"/>
    </row>
    <row r="30" spans="1:18" ht="35.25" customHeight="1" collapsed="1">
      <c r="A30" s="226" t="s">
        <v>501</v>
      </c>
      <c r="B30" s="225"/>
      <c r="C30" s="225"/>
      <c r="D30" s="225"/>
      <c r="E30" s="9" t="s">
        <v>502</v>
      </c>
      <c r="F30" s="15">
        <f>SUM(F31:F34)</f>
        <v>11378.1</v>
      </c>
      <c r="G30" s="15">
        <f>SUM(G31:G34)</f>
        <v>0</v>
      </c>
      <c r="H30" s="145">
        <f t="shared" si="0"/>
        <v>11378.1</v>
      </c>
      <c r="I30" s="15">
        <f>SUM(I31:I34)</f>
        <v>0</v>
      </c>
      <c r="J30" s="185">
        <f t="shared" si="1"/>
        <v>11378.1</v>
      </c>
      <c r="K30" s="185">
        <f>SUM(K31:K34)</f>
        <v>11878.4</v>
      </c>
      <c r="L30" s="185">
        <f>SUM(L31:L34)</f>
        <v>0</v>
      </c>
      <c r="M30" s="185">
        <f t="shared" si="2"/>
        <v>11878.4</v>
      </c>
      <c r="N30" s="185">
        <f>SUM(N31:N34)</f>
        <v>12616.2</v>
      </c>
      <c r="O30" s="185">
        <f>SUM(O31:O34)</f>
        <v>0</v>
      </c>
      <c r="P30" s="192">
        <f t="shared" si="3"/>
        <v>12616.2</v>
      </c>
      <c r="Q30" s="154"/>
      <c r="R30" s="152"/>
    </row>
    <row r="31" spans="1:18" ht="96" customHeight="1" hidden="1">
      <c r="A31" s="224" t="s">
        <v>543</v>
      </c>
      <c r="B31" s="225"/>
      <c r="C31" s="225"/>
      <c r="D31" s="225"/>
      <c r="E31" s="10" t="s">
        <v>544</v>
      </c>
      <c r="F31" s="16"/>
      <c r="G31" s="16"/>
      <c r="H31" s="145">
        <f t="shared" si="0"/>
        <v>0</v>
      </c>
      <c r="I31" s="16"/>
      <c r="J31" s="185">
        <f t="shared" si="1"/>
        <v>0</v>
      </c>
      <c r="K31" s="187"/>
      <c r="L31" s="187"/>
      <c r="M31" s="185">
        <f t="shared" si="2"/>
        <v>0</v>
      </c>
      <c r="N31" s="187"/>
      <c r="O31" s="187"/>
      <c r="P31" s="193">
        <f t="shared" si="3"/>
        <v>0</v>
      </c>
      <c r="Q31" s="151"/>
      <c r="R31" s="149"/>
    </row>
    <row r="32" spans="1:18" ht="96" customHeight="1">
      <c r="A32" s="224" t="s">
        <v>503</v>
      </c>
      <c r="B32" s="225"/>
      <c r="C32" s="225"/>
      <c r="D32" s="225"/>
      <c r="E32" s="10" t="s">
        <v>504</v>
      </c>
      <c r="F32" s="16">
        <v>5216</v>
      </c>
      <c r="G32" s="16"/>
      <c r="H32" s="146">
        <f t="shared" si="0"/>
        <v>5216</v>
      </c>
      <c r="I32" s="16"/>
      <c r="J32" s="186">
        <f t="shared" si="1"/>
        <v>5216</v>
      </c>
      <c r="K32" s="187">
        <v>4500</v>
      </c>
      <c r="L32" s="187"/>
      <c r="M32" s="186">
        <f t="shared" si="2"/>
        <v>4500</v>
      </c>
      <c r="N32" s="187">
        <v>4500</v>
      </c>
      <c r="O32" s="187"/>
      <c r="P32" s="193">
        <f t="shared" si="3"/>
        <v>4500</v>
      </c>
      <c r="Q32" s="151"/>
      <c r="R32" s="149"/>
    </row>
    <row r="33" spans="1:18" ht="47.25" customHeight="1">
      <c r="A33" s="224" t="s">
        <v>505</v>
      </c>
      <c r="B33" s="225"/>
      <c r="C33" s="225"/>
      <c r="D33" s="225"/>
      <c r="E33" s="10" t="s">
        <v>506</v>
      </c>
      <c r="F33" s="16">
        <v>2162.1</v>
      </c>
      <c r="G33" s="16"/>
      <c r="H33" s="146">
        <f t="shared" si="0"/>
        <v>2162.1</v>
      </c>
      <c r="I33" s="16"/>
      <c r="J33" s="186">
        <f t="shared" si="1"/>
        <v>2162.1</v>
      </c>
      <c r="K33" s="187">
        <v>2378.4</v>
      </c>
      <c r="L33" s="187"/>
      <c r="M33" s="186">
        <f t="shared" si="2"/>
        <v>2378.4</v>
      </c>
      <c r="N33" s="187">
        <v>2616.2</v>
      </c>
      <c r="O33" s="187"/>
      <c r="P33" s="193">
        <f t="shared" si="3"/>
        <v>2616.2</v>
      </c>
      <c r="Q33" s="151"/>
      <c r="R33" s="149"/>
    </row>
    <row r="34" spans="1:18" ht="47.25" customHeight="1">
      <c r="A34" s="224" t="s">
        <v>546</v>
      </c>
      <c r="B34" s="225"/>
      <c r="C34" s="225"/>
      <c r="D34" s="225"/>
      <c r="E34" s="10" t="s">
        <v>545</v>
      </c>
      <c r="F34" s="16">
        <v>4000</v>
      </c>
      <c r="G34" s="16"/>
      <c r="H34" s="146">
        <f t="shared" si="0"/>
        <v>4000</v>
      </c>
      <c r="I34" s="16"/>
      <c r="J34" s="186">
        <f t="shared" si="1"/>
        <v>4000</v>
      </c>
      <c r="K34" s="187">
        <v>5000</v>
      </c>
      <c r="L34" s="187"/>
      <c r="M34" s="186">
        <f t="shared" si="2"/>
        <v>5000</v>
      </c>
      <c r="N34" s="187">
        <v>5500</v>
      </c>
      <c r="O34" s="187"/>
      <c r="P34" s="193">
        <f t="shared" si="3"/>
        <v>5500</v>
      </c>
      <c r="Q34" s="151"/>
      <c r="R34" s="149"/>
    </row>
    <row r="35" spans="1:18" s="4" customFormat="1" ht="22.5" customHeight="1" hidden="1" outlineLevel="1">
      <c r="A35" s="236" t="s">
        <v>507</v>
      </c>
      <c r="B35" s="237"/>
      <c r="C35" s="237"/>
      <c r="D35" s="238"/>
      <c r="E35" s="12" t="s">
        <v>508</v>
      </c>
      <c r="F35" s="18"/>
      <c r="G35" s="18"/>
      <c r="H35" s="145">
        <f t="shared" si="0"/>
        <v>0</v>
      </c>
      <c r="I35" s="18"/>
      <c r="J35" s="185">
        <f t="shared" si="1"/>
        <v>0</v>
      </c>
      <c r="K35" s="189"/>
      <c r="L35" s="189"/>
      <c r="M35" s="185">
        <f t="shared" si="2"/>
        <v>0</v>
      </c>
      <c r="N35" s="189"/>
      <c r="O35" s="189"/>
      <c r="P35" s="193">
        <f t="shared" si="3"/>
        <v>0</v>
      </c>
      <c r="Q35" s="155"/>
      <c r="R35" s="153"/>
    </row>
    <row r="36" spans="1:18" ht="61.5" customHeight="1" hidden="1" outlineLevel="1">
      <c r="A36" s="231" t="s">
        <v>547</v>
      </c>
      <c r="B36" s="232"/>
      <c r="C36" s="232"/>
      <c r="D36" s="233"/>
      <c r="E36" s="10" t="s">
        <v>548</v>
      </c>
      <c r="F36" s="16"/>
      <c r="G36" s="16"/>
      <c r="H36" s="145">
        <f t="shared" si="0"/>
        <v>0</v>
      </c>
      <c r="I36" s="16"/>
      <c r="J36" s="185">
        <f t="shared" si="1"/>
        <v>0</v>
      </c>
      <c r="K36" s="187"/>
      <c r="L36" s="187"/>
      <c r="M36" s="185">
        <f t="shared" si="2"/>
        <v>0</v>
      </c>
      <c r="N36" s="187"/>
      <c r="O36" s="187"/>
      <c r="P36" s="193">
        <f t="shared" si="3"/>
        <v>0</v>
      </c>
      <c r="Q36" s="151"/>
      <c r="R36" s="149"/>
    </row>
    <row r="37" spans="1:18" ht="50.25" customHeight="1" hidden="1" outlineLevel="1">
      <c r="A37" s="231" t="s">
        <v>509</v>
      </c>
      <c r="B37" s="232"/>
      <c r="C37" s="232"/>
      <c r="D37" s="233"/>
      <c r="E37" s="10" t="s">
        <v>510</v>
      </c>
      <c r="F37" s="16"/>
      <c r="G37" s="16"/>
      <c r="H37" s="145">
        <f t="shared" si="0"/>
        <v>0</v>
      </c>
      <c r="I37" s="16"/>
      <c r="J37" s="185">
        <f t="shared" si="1"/>
        <v>0</v>
      </c>
      <c r="K37" s="187"/>
      <c r="L37" s="187"/>
      <c r="M37" s="185">
        <f t="shared" si="2"/>
        <v>0</v>
      </c>
      <c r="N37" s="187"/>
      <c r="O37" s="187"/>
      <c r="P37" s="193">
        <f t="shared" si="3"/>
        <v>0</v>
      </c>
      <c r="Q37" s="151"/>
      <c r="R37" s="149"/>
    </row>
    <row r="38" spans="1:18" ht="20.25" customHeight="1" collapsed="1">
      <c r="A38" s="226" t="s">
        <v>511</v>
      </c>
      <c r="B38" s="225"/>
      <c r="C38" s="225"/>
      <c r="D38" s="225"/>
      <c r="E38" s="9" t="s">
        <v>512</v>
      </c>
      <c r="F38" s="15">
        <f>F39</f>
        <v>5210</v>
      </c>
      <c r="G38" s="15">
        <f>G39</f>
        <v>0</v>
      </c>
      <c r="H38" s="145">
        <f t="shared" si="0"/>
        <v>5210</v>
      </c>
      <c r="I38" s="15">
        <f>I39</f>
        <v>0</v>
      </c>
      <c r="J38" s="185">
        <f t="shared" si="1"/>
        <v>5210</v>
      </c>
      <c r="K38" s="185">
        <f>K39</f>
        <v>5444.4</v>
      </c>
      <c r="L38" s="185">
        <f>L39</f>
        <v>0</v>
      </c>
      <c r="M38" s="185">
        <f t="shared" si="2"/>
        <v>5444.4</v>
      </c>
      <c r="N38" s="185">
        <f>N39</f>
        <v>5988.9</v>
      </c>
      <c r="O38" s="185">
        <f>O39</f>
        <v>0</v>
      </c>
      <c r="P38" s="192">
        <f t="shared" si="3"/>
        <v>5988.9</v>
      </c>
      <c r="Q38" s="151"/>
      <c r="R38" s="149"/>
    </row>
    <row r="39" spans="1:18" ht="18.75" customHeight="1">
      <c r="A39" s="224" t="s">
        <v>513</v>
      </c>
      <c r="B39" s="225"/>
      <c r="C39" s="225"/>
      <c r="D39" s="225"/>
      <c r="E39" s="6" t="s">
        <v>514</v>
      </c>
      <c r="F39" s="2">
        <v>5210</v>
      </c>
      <c r="G39" s="2"/>
      <c r="H39" s="146">
        <f t="shared" si="0"/>
        <v>5210</v>
      </c>
      <c r="I39" s="2"/>
      <c r="J39" s="186">
        <f t="shared" si="1"/>
        <v>5210</v>
      </c>
      <c r="K39" s="186">
        <v>5444.4</v>
      </c>
      <c r="L39" s="186"/>
      <c r="M39" s="186">
        <f t="shared" si="2"/>
        <v>5444.4</v>
      </c>
      <c r="N39" s="186">
        <v>5988.9</v>
      </c>
      <c r="O39" s="186"/>
      <c r="P39" s="193">
        <f t="shared" si="3"/>
        <v>5988.9</v>
      </c>
      <c r="Q39" s="151"/>
      <c r="R39" s="149"/>
    </row>
    <row r="40" spans="1:18" ht="18" customHeight="1">
      <c r="A40" s="226" t="s">
        <v>515</v>
      </c>
      <c r="B40" s="225"/>
      <c r="C40" s="225"/>
      <c r="D40" s="225"/>
      <c r="E40" s="9" t="s">
        <v>516</v>
      </c>
      <c r="F40" s="15">
        <f>F41+F52</f>
        <v>57093.76875</v>
      </c>
      <c r="G40" s="15">
        <f>G41+G52</f>
        <v>1515.15152</v>
      </c>
      <c r="H40" s="145">
        <f t="shared" si="0"/>
        <v>58608.92027</v>
      </c>
      <c r="I40" s="15">
        <f>I41+I52</f>
        <v>87088.62083</v>
      </c>
      <c r="J40" s="185">
        <f t="shared" si="1"/>
        <v>145697.5411</v>
      </c>
      <c r="K40" s="185">
        <f>K41+K52</f>
        <v>7478.7</v>
      </c>
      <c r="L40" s="185">
        <f>L41+L52</f>
        <v>0</v>
      </c>
      <c r="M40" s="185">
        <f t="shared" si="2"/>
        <v>7478.7</v>
      </c>
      <c r="N40" s="185">
        <f>N41+N52</f>
        <v>0</v>
      </c>
      <c r="O40" s="185">
        <f>O41+O52</f>
        <v>7478.7</v>
      </c>
      <c r="P40" s="192">
        <f t="shared" si="3"/>
        <v>7478.7</v>
      </c>
      <c r="Q40" s="151"/>
      <c r="R40" s="149"/>
    </row>
    <row r="41" spans="1:18" ht="29.25" customHeight="1">
      <c r="A41" s="226" t="s">
        <v>517</v>
      </c>
      <c r="B41" s="225"/>
      <c r="C41" s="225"/>
      <c r="D41" s="225"/>
      <c r="E41" s="9" t="s">
        <v>518</v>
      </c>
      <c r="F41" s="15">
        <f>SUM(F42:F51)</f>
        <v>56904.84775</v>
      </c>
      <c r="G41" s="15">
        <f>SUM(G42:G51)</f>
        <v>1515.15152</v>
      </c>
      <c r="H41" s="145">
        <f t="shared" si="0"/>
        <v>58419.99927</v>
      </c>
      <c r="I41" s="15">
        <f>SUM(I42:I51)</f>
        <v>87088.62083</v>
      </c>
      <c r="J41" s="185">
        <f t="shared" si="1"/>
        <v>145508.6201</v>
      </c>
      <c r="K41" s="185">
        <f>SUM(K42:K51)</f>
        <v>7478.7</v>
      </c>
      <c r="L41" s="185">
        <f>SUM(L42:L51)</f>
        <v>0</v>
      </c>
      <c r="M41" s="185">
        <f t="shared" si="2"/>
        <v>7478.7</v>
      </c>
      <c r="N41" s="185">
        <f>SUM(N42:N51)</f>
        <v>0</v>
      </c>
      <c r="O41" s="185">
        <f>SUM(O42:O51)</f>
        <v>7478.7</v>
      </c>
      <c r="P41" s="192">
        <f t="shared" si="3"/>
        <v>7478.7</v>
      </c>
      <c r="Q41" s="151"/>
      <c r="R41" s="149"/>
    </row>
    <row r="42" spans="1:18" ht="33" customHeight="1" hidden="1">
      <c r="A42" s="224" t="s">
        <v>519</v>
      </c>
      <c r="B42" s="225"/>
      <c r="C42" s="225"/>
      <c r="D42" s="225"/>
      <c r="E42" s="6" t="s">
        <v>520</v>
      </c>
      <c r="F42" s="2">
        <v>0</v>
      </c>
      <c r="G42" s="2"/>
      <c r="H42" s="145">
        <f t="shared" si="0"/>
        <v>0</v>
      </c>
      <c r="I42" s="2"/>
      <c r="J42" s="185">
        <f t="shared" si="1"/>
        <v>0</v>
      </c>
      <c r="K42" s="186">
        <v>0</v>
      </c>
      <c r="L42" s="186">
        <v>0</v>
      </c>
      <c r="M42" s="185">
        <f t="shared" si="2"/>
        <v>0</v>
      </c>
      <c r="N42" s="186">
        <v>0</v>
      </c>
      <c r="O42" s="186"/>
      <c r="P42" s="193">
        <f t="shared" si="3"/>
        <v>0</v>
      </c>
      <c r="Q42" s="151"/>
      <c r="R42" s="149"/>
    </row>
    <row r="43" spans="1:18" ht="33" customHeight="1" hidden="1" outlineLevel="1">
      <c r="A43" s="224" t="s">
        <v>521</v>
      </c>
      <c r="B43" s="225"/>
      <c r="C43" s="225"/>
      <c r="D43" s="225"/>
      <c r="E43" s="6" t="s">
        <v>522</v>
      </c>
      <c r="F43" s="2"/>
      <c r="G43" s="2"/>
      <c r="H43" s="145">
        <f t="shared" si="0"/>
        <v>0</v>
      </c>
      <c r="I43" s="2"/>
      <c r="J43" s="185">
        <f t="shared" si="1"/>
        <v>0</v>
      </c>
      <c r="K43" s="186"/>
      <c r="L43" s="186"/>
      <c r="M43" s="185">
        <f t="shared" si="2"/>
        <v>0</v>
      </c>
      <c r="N43" s="186"/>
      <c r="O43" s="186"/>
      <c r="P43" s="193">
        <f t="shared" si="3"/>
        <v>0</v>
      </c>
      <c r="Q43" s="151"/>
      <c r="R43" s="149"/>
    </row>
    <row r="44" spans="1:18" ht="126.75" customHeight="1" hidden="1" outlineLevel="1">
      <c r="A44" s="231" t="s">
        <v>523</v>
      </c>
      <c r="B44" s="232"/>
      <c r="C44" s="232"/>
      <c r="D44" s="233"/>
      <c r="E44" s="6" t="s">
        <v>524</v>
      </c>
      <c r="F44" s="2"/>
      <c r="G44" s="2"/>
      <c r="H44" s="145">
        <f t="shared" si="0"/>
        <v>0</v>
      </c>
      <c r="I44" s="2"/>
      <c r="J44" s="185">
        <f t="shared" si="1"/>
        <v>0</v>
      </c>
      <c r="K44" s="186"/>
      <c r="L44" s="186"/>
      <c r="M44" s="185">
        <f t="shared" si="2"/>
        <v>0</v>
      </c>
      <c r="N44" s="186"/>
      <c r="O44" s="186"/>
      <c r="P44" s="193">
        <f t="shared" si="3"/>
        <v>0</v>
      </c>
      <c r="Q44" s="151"/>
      <c r="R44" s="149"/>
    </row>
    <row r="45" spans="1:18" ht="96.75" customHeight="1" hidden="1" outlineLevel="1">
      <c r="A45" s="231" t="s">
        <v>525</v>
      </c>
      <c r="B45" s="232"/>
      <c r="C45" s="232"/>
      <c r="D45" s="233"/>
      <c r="E45" s="13" t="s">
        <v>526</v>
      </c>
      <c r="F45" s="19"/>
      <c r="G45" s="19"/>
      <c r="H45" s="145">
        <f t="shared" si="0"/>
        <v>0</v>
      </c>
      <c r="I45" s="19"/>
      <c r="J45" s="185">
        <f t="shared" si="1"/>
        <v>0</v>
      </c>
      <c r="K45" s="190"/>
      <c r="L45" s="190"/>
      <c r="M45" s="185">
        <f t="shared" si="2"/>
        <v>0</v>
      </c>
      <c r="N45" s="190"/>
      <c r="O45" s="190"/>
      <c r="P45" s="193">
        <f t="shared" si="3"/>
        <v>0</v>
      </c>
      <c r="Q45" s="151"/>
      <c r="R45" s="149"/>
    </row>
    <row r="46" spans="1:18" ht="95.25" customHeight="1" hidden="1" outlineLevel="1">
      <c r="A46" s="231" t="s">
        <v>527</v>
      </c>
      <c r="B46" s="232"/>
      <c r="C46" s="232"/>
      <c r="D46" s="233"/>
      <c r="E46" s="6" t="s">
        <v>528</v>
      </c>
      <c r="F46" s="2"/>
      <c r="G46" s="2"/>
      <c r="H46" s="145">
        <f t="shared" si="0"/>
        <v>0</v>
      </c>
      <c r="I46" s="2"/>
      <c r="J46" s="185">
        <f t="shared" si="1"/>
        <v>0</v>
      </c>
      <c r="K46" s="186"/>
      <c r="L46" s="186"/>
      <c r="M46" s="185">
        <f t="shared" si="2"/>
        <v>0</v>
      </c>
      <c r="N46" s="186"/>
      <c r="O46" s="186"/>
      <c r="P46" s="193">
        <f t="shared" si="3"/>
        <v>0</v>
      </c>
      <c r="Q46" s="151"/>
      <c r="R46" s="149"/>
    </row>
    <row r="47" spans="1:18" ht="107.25" customHeight="1" hidden="1" outlineLevel="1">
      <c r="A47" s="231" t="s">
        <v>523</v>
      </c>
      <c r="B47" s="232"/>
      <c r="C47" s="232"/>
      <c r="D47" s="233"/>
      <c r="E47" s="6" t="s">
        <v>524</v>
      </c>
      <c r="F47" s="2"/>
      <c r="G47" s="2"/>
      <c r="H47" s="145">
        <f t="shared" si="0"/>
        <v>0</v>
      </c>
      <c r="I47" s="2"/>
      <c r="J47" s="185">
        <f t="shared" si="1"/>
        <v>0</v>
      </c>
      <c r="K47" s="186"/>
      <c r="L47" s="186"/>
      <c r="M47" s="185">
        <f t="shared" si="2"/>
        <v>0</v>
      </c>
      <c r="N47" s="186"/>
      <c r="O47" s="186"/>
      <c r="P47" s="193">
        <f t="shared" si="3"/>
        <v>0</v>
      </c>
      <c r="Q47" s="151"/>
      <c r="R47" s="149"/>
    </row>
    <row r="48" spans="1:18" ht="79.5" customHeight="1" hidden="1" outlineLevel="1">
      <c r="A48" s="231" t="s">
        <v>525</v>
      </c>
      <c r="B48" s="232"/>
      <c r="C48" s="232"/>
      <c r="D48" s="233"/>
      <c r="E48" s="6" t="s">
        <v>526</v>
      </c>
      <c r="F48" s="2"/>
      <c r="G48" s="2"/>
      <c r="H48" s="145">
        <f t="shared" si="0"/>
        <v>0</v>
      </c>
      <c r="I48" s="2"/>
      <c r="J48" s="185">
        <f t="shared" si="1"/>
        <v>0</v>
      </c>
      <c r="K48" s="186"/>
      <c r="L48" s="186"/>
      <c r="M48" s="185">
        <f t="shared" si="2"/>
        <v>0</v>
      </c>
      <c r="N48" s="186"/>
      <c r="O48" s="186"/>
      <c r="P48" s="193">
        <f t="shared" si="3"/>
        <v>0</v>
      </c>
      <c r="Q48" s="151"/>
      <c r="R48" s="149"/>
    </row>
    <row r="49" spans="1:18" ht="63.75" customHeight="1" hidden="1" outlineLevel="1">
      <c r="A49" s="231" t="s">
        <v>529</v>
      </c>
      <c r="B49" s="232"/>
      <c r="C49" s="232"/>
      <c r="D49" s="233"/>
      <c r="E49" s="6" t="s">
        <v>530</v>
      </c>
      <c r="F49" s="2"/>
      <c r="G49" s="2"/>
      <c r="H49" s="145">
        <f t="shared" si="0"/>
        <v>0</v>
      </c>
      <c r="I49" s="2"/>
      <c r="J49" s="185">
        <f t="shared" si="1"/>
        <v>0</v>
      </c>
      <c r="K49" s="186"/>
      <c r="L49" s="186"/>
      <c r="M49" s="185">
        <f t="shared" si="2"/>
        <v>0</v>
      </c>
      <c r="N49" s="186"/>
      <c r="O49" s="186"/>
      <c r="P49" s="193">
        <f t="shared" si="3"/>
        <v>0</v>
      </c>
      <c r="Q49" s="151"/>
      <c r="R49" s="149"/>
    </row>
    <row r="50" spans="1:18" ht="69" customHeight="1" collapsed="1">
      <c r="A50" s="224" t="s">
        <v>531</v>
      </c>
      <c r="B50" s="225"/>
      <c r="C50" s="225"/>
      <c r="D50" s="225"/>
      <c r="E50" s="6" t="s">
        <v>532</v>
      </c>
      <c r="F50" s="2">
        <v>45405.048</v>
      </c>
      <c r="G50" s="2"/>
      <c r="H50" s="146">
        <f t="shared" si="0"/>
        <v>45405.048</v>
      </c>
      <c r="I50" s="2"/>
      <c r="J50" s="186">
        <f t="shared" si="1"/>
        <v>45405.048</v>
      </c>
      <c r="K50" s="186">
        <v>7478.7</v>
      </c>
      <c r="L50" s="186"/>
      <c r="M50" s="186">
        <f t="shared" si="2"/>
        <v>7478.7</v>
      </c>
      <c r="N50" s="186"/>
      <c r="O50" s="186">
        <v>7478.7</v>
      </c>
      <c r="P50" s="193">
        <f t="shared" si="3"/>
        <v>7478.7</v>
      </c>
      <c r="Q50" s="151"/>
      <c r="R50" s="149"/>
    </row>
    <row r="51" spans="1:18" ht="60.75" customHeight="1">
      <c r="A51" s="224" t="s">
        <v>533</v>
      </c>
      <c r="B51" s="225"/>
      <c r="C51" s="225"/>
      <c r="D51" s="225"/>
      <c r="E51" s="6" t="s">
        <v>534</v>
      </c>
      <c r="F51" s="2">
        <v>11499.79975</v>
      </c>
      <c r="G51" s="2">
        <v>1515.15152</v>
      </c>
      <c r="H51" s="146">
        <f t="shared" si="0"/>
        <v>13014.95127</v>
      </c>
      <c r="I51" s="2">
        <v>87088.62083</v>
      </c>
      <c r="J51" s="186">
        <f t="shared" si="1"/>
        <v>100103.5721</v>
      </c>
      <c r="K51" s="186"/>
      <c r="L51" s="186"/>
      <c r="M51" s="186">
        <f t="shared" si="2"/>
        <v>0</v>
      </c>
      <c r="N51" s="186"/>
      <c r="O51" s="186"/>
      <c r="P51" s="193">
        <f t="shared" si="3"/>
        <v>0</v>
      </c>
      <c r="Q51" s="151"/>
      <c r="R51" s="149"/>
    </row>
    <row r="52" spans="1:18" ht="17.25" customHeight="1" outlineLevel="1">
      <c r="A52" s="226" t="s">
        <v>535</v>
      </c>
      <c r="B52" s="226"/>
      <c r="C52" s="226"/>
      <c r="D52" s="226"/>
      <c r="E52" s="9" t="s">
        <v>536</v>
      </c>
      <c r="F52" s="15">
        <f>F53</f>
        <v>188.921</v>
      </c>
      <c r="G52" s="15">
        <f>G53</f>
        <v>0</v>
      </c>
      <c r="H52" s="145">
        <f t="shared" si="0"/>
        <v>188.921</v>
      </c>
      <c r="I52" s="15">
        <f>I53</f>
        <v>0</v>
      </c>
      <c r="J52" s="185">
        <f t="shared" si="1"/>
        <v>188.921</v>
      </c>
      <c r="K52" s="185">
        <f>K53</f>
        <v>0</v>
      </c>
      <c r="L52" s="185">
        <f>L53</f>
        <v>0</v>
      </c>
      <c r="M52" s="185">
        <f t="shared" si="2"/>
        <v>0</v>
      </c>
      <c r="N52" s="185">
        <f>N53</f>
        <v>0</v>
      </c>
      <c r="O52" s="185">
        <f>O53</f>
        <v>0</v>
      </c>
      <c r="P52" s="192">
        <f t="shared" si="3"/>
        <v>0</v>
      </c>
      <c r="Q52" s="151"/>
      <c r="R52" s="149"/>
    </row>
    <row r="53" spans="1:18" ht="31.5" customHeight="1" outlineLevel="1">
      <c r="A53" s="224" t="s">
        <v>537</v>
      </c>
      <c r="B53" s="225"/>
      <c r="C53" s="225"/>
      <c r="D53" s="225"/>
      <c r="E53" s="10" t="s">
        <v>538</v>
      </c>
      <c r="F53" s="16">
        <v>188.921</v>
      </c>
      <c r="G53" s="16"/>
      <c r="H53" s="146">
        <f t="shared" si="0"/>
        <v>188.921</v>
      </c>
      <c r="I53" s="16"/>
      <c r="J53" s="186">
        <f t="shared" si="1"/>
        <v>188.921</v>
      </c>
      <c r="K53" s="187"/>
      <c r="L53" s="187"/>
      <c r="M53" s="186">
        <f t="shared" si="2"/>
        <v>0</v>
      </c>
      <c r="N53" s="187"/>
      <c r="O53" s="187"/>
      <c r="P53" s="193">
        <f t="shared" si="3"/>
        <v>0</v>
      </c>
      <c r="Q53" s="151"/>
      <c r="R53" s="149"/>
    </row>
    <row r="54" spans="1:10" ht="17.25" customHeight="1" hidden="1" outlineLevel="1">
      <c r="A54" s="240" t="s">
        <v>539</v>
      </c>
      <c r="B54" s="240"/>
      <c r="C54" s="240"/>
      <c r="D54" s="240"/>
      <c r="E54" s="12" t="s">
        <v>540</v>
      </c>
      <c r="F54" s="18"/>
      <c r="G54" s="18"/>
      <c r="H54" s="37">
        <f>F54+G54</f>
        <v>0</v>
      </c>
      <c r="I54" s="147"/>
      <c r="J54" s="147"/>
    </row>
    <row r="55" spans="1:10" ht="17.25" customHeight="1" hidden="1" outlineLevel="1">
      <c r="A55" s="239" t="s">
        <v>541</v>
      </c>
      <c r="B55" s="239"/>
      <c r="C55" s="239"/>
      <c r="D55" s="239"/>
      <c r="E55" s="10" t="s">
        <v>542</v>
      </c>
      <c r="F55" s="16"/>
      <c r="G55" s="16"/>
      <c r="H55" s="37">
        <f>F55+G55</f>
        <v>0</v>
      </c>
      <c r="I55" s="147"/>
      <c r="J55" s="147"/>
    </row>
    <row r="56" ht="15" hidden="1" outlineLevel="1"/>
    <row r="57" ht="15" collapsed="1"/>
  </sheetData>
  <sheetProtection/>
  <mergeCells count="56">
    <mergeCell ref="A55:D55"/>
    <mergeCell ref="A31:D31"/>
    <mergeCell ref="A36:D36"/>
    <mergeCell ref="A49:D49"/>
    <mergeCell ref="A54:D54"/>
    <mergeCell ref="A46:D46"/>
    <mergeCell ref="A47:D47"/>
    <mergeCell ref="A48:D48"/>
    <mergeCell ref="A41:D41"/>
    <mergeCell ref="A42:D42"/>
    <mergeCell ref="F7:N7"/>
    <mergeCell ref="A52:D52"/>
    <mergeCell ref="A53:D53"/>
    <mergeCell ref="A44:D44"/>
    <mergeCell ref="A50:D50"/>
    <mergeCell ref="A51:D51"/>
    <mergeCell ref="A35:D35"/>
    <mergeCell ref="A37:D37"/>
    <mergeCell ref="A38:D38"/>
    <mergeCell ref="A43:D43"/>
    <mergeCell ref="A45:D45"/>
    <mergeCell ref="A34:D34"/>
    <mergeCell ref="A39:D39"/>
    <mergeCell ref="A40:D40"/>
    <mergeCell ref="A27:D27"/>
    <mergeCell ref="A28:D28"/>
    <mergeCell ref="A29:D29"/>
    <mergeCell ref="A30:D30"/>
    <mergeCell ref="A32:D32"/>
    <mergeCell ref="A33:D33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2:D12"/>
    <mergeCell ref="A13:D13"/>
    <mergeCell ref="A14:D14"/>
    <mergeCell ref="A7:D7"/>
    <mergeCell ref="A8:D8"/>
    <mergeCell ref="A9:D9"/>
    <mergeCell ref="A10:D10"/>
    <mergeCell ref="A11:D11"/>
    <mergeCell ref="A3:P3"/>
    <mergeCell ref="A4:P4"/>
    <mergeCell ref="A5:P5"/>
    <mergeCell ref="A6:P6"/>
    <mergeCell ref="J2:P2"/>
    <mergeCell ref="J1:P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1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 outlineLevelCol="1"/>
  <cols>
    <col min="1" max="1" width="57.140625" style="85" customWidth="1"/>
    <col min="2" max="2" width="5.8515625" style="24" customWidth="1"/>
    <col min="3" max="3" width="5.57421875" style="87" customWidth="1"/>
    <col min="4" max="4" width="6.00390625" style="87" customWidth="1"/>
    <col min="5" max="5" width="11.57421875" style="87" hidden="1" customWidth="1"/>
    <col min="6" max="6" width="14.421875" style="87" customWidth="1"/>
    <col min="7" max="7" width="5.140625" style="87" customWidth="1"/>
    <col min="8" max="8" width="13.57421875" style="138" hidden="1" customWidth="1" outlineLevel="1"/>
    <col min="9" max="9" width="13.421875" style="84" hidden="1" customWidth="1" outlineLevel="1"/>
    <col min="10" max="10" width="12.57421875" style="177" hidden="1" customWidth="1" outlineLevel="1"/>
    <col min="11" max="11" width="14.00390625" style="177" hidden="1" customWidth="1" outlineLevel="1"/>
    <col min="12" max="12" width="13.421875" style="84" customWidth="1" outlineLevel="1"/>
    <col min="13" max="13" width="13.57421875" style="24" hidden="1" customWidth="1"/>
    <col min="14" max="14" width="14.00390625" style="24" hidden="1" customWidth="1"/>
    <col min="15" max="15" width="13.421875" style="205" customWidth="1"/>
    <col min="16" max="16" width="13.57421875" style="205" hidden="1" customWidth="1"/>
    <col min="17" max="17" width="12.8515625" style="205" hidden="1" customWidth="1"/>
    <col min="18" max="18" width="13.57421875" style="205" bestFit="1" customWidth="1"/>
    <col min="19" max="16384" width="9.140625" style="24" customWidth="1"/>
  </cols>
  <sheetData>
    <row r="1" spans="1:18" s="1" customFormat="1" ht="15">
      <c r="A1" s="194"/>
      <c r="B1" s="194"/>
      <c r="C1" s="194"/>
      <c r="D1" s="194"/>
      <c r="E1" s="194"/>
      <c r="F1" s="195"/>
      <c r="G1" s="195"/>
      <c r="H1" s="196"/>
      <c r="I1" s="196"/>
      <c r="K1" s="25"/>
      <c r="L1" s="223" t="s">
        <v>661</v>
      </c>
      <c r="M1" s="223"/>
      <c r="N1" s="223"/>
      <c r="O1" s="223"/>
      <c r="P1" s="223"/>
      <c r="Q1" s="223"/>
      <c r="R1" s="223"/>
    </row>
    <row r="2" spans="1:18" s="1" customFormat="1" ht="112.5" customHeight="1">
      <c r="A2" s="85"/>
      <c r="B2" s="85"/>
      <c r="C2" s="85"/>
      <c r="D2" s="85"/>
      <c r="E2" s="92"/>
      <c r="F2" s="92"/>
      <c r="G2" s="92"/>
      <c r="H2" s="92"/>
      <c r="I2" s="197"/>
      <c r="K2" s="200"/>
      <c r="L2" s="220" t="s">
        <v>678</v>
      </c>
      <c r="M2" s="220"/>
      <c r="N2" s="220"/>
      <c r="O2" s="220"/>
      <c r="P2" s="220"/>
      <c r="Q2" s="220"/>
      <c r="R2" s="220"/>
    </row>
    <row r="4" spans="1:18" s="1" customFormat="1" ht="64.5" customHeight="1">
      <c r="A4" s="242" t="s">
        <v>663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s="1" customFormat="1" ht="36.75" customHeight="1">
      <c r="A5" s="241" t="s">
        <v>628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</row>
    <row r="6" spans="1:18" s="1" customFormat="1" ht="26.25" customHeight="1">
      <c r="A6" s="40"/>
      <c r="B6" s="40"/>
      <c r="C6" s="40"/>
      <c r="D6" s="40"/>
      <c r="E6" s="41"/>
      <c r="F6" s="41"/>
      <c r="G6" s="40"/>
      <c r="H6" s="133"/>
      <c r="I6" s="42"/>
      <c r="J6" s="158"/>
      <c r="K6" s="158"/>
      <c r="L6" s="199"/>
      <c r="O6" s="202"/>
      <c r="P6" s="202"/>
      <c r="Q6" s="202"/>
      <c r="R6" s="203" t="s">
        <v>424</v>
      </c>
    </row>
    <row r="7" spans="1:18" s="25" customFormat="1" ht="36.75" customHeight="1">
      <c r="A7" s="43" t="s">
        <v>311</v>
      </c>
      <c r="B7" s="43" t="s">
        <v>392</v>
      </c>
      <c r="C7" s="43" t="s">
        <v>389</v>
      </c>
      <c r="D7" s="43" t="s">
        <v>390</v>
      </c>
      <c r="E7" s="44"/>
      <c r="F7" s="43" t="s">
        <v>388</v>
      </c>
      <c r="G7" s="43" t="s">
        <v>391</v>
      </c>
      <c r="H7" s="46" t="s">
        <v>553</v>
      </c>
      <c r="I7" s="46" t="s">
        <v>626</v>
      </c>
      <c r="J7" s="159" t="s">
        <v>553</v>
      </c>
      <c r="K7" s="159" t="s">
        <v>634</v>
      </c>
      <c r="L7" s="46" t="s">
        <v>553</v>
      </c>
      <c r="M7" s="130" t="s">
        <v>556</v>
      </c>
      <c r="N7" s="130" t="s">
        <v>634</v>
      </c>
      <c r="O7" s="204" t="s">
        <v>556</v>
      </c>
      <c r="P7" s="204" t="s">
        <v>593</v>
      </c>
      <c r="Q7" s="204" t="s">
        <v>634</v>
      </c>
      <c r="R7" s="204" t="s">
        <v>593</v>
      </c>
    </row>
    <row r="8" spans="1:18" s="51" customFormat="1" ht="18" customHeight="1">
      <c r="A8" s="47" t="s">
        <v>76</v>
      </c>
      <c r="B8" s="48"/>
      <c r="C8" s="48"/>
      <c r="D8" s="49"/>
      <c r="E8" s="49"/>
      <c r="F8" s="49"/>
      <c r="G8" s="49"/>
      <c r="H8" s="139">
        <f>H10+H239+H468</f>
        <v>220035.06875000003</v>
      </c>
      <c r="I8" s="89">
        <f>I10+I239+I468</f>
        <v>1515.15152</v>
      </c>
      <c r="J8" s="160">
        <f>H8+I8</f>
        <v>221550.22027000005</v>
      </c>
      <c r="K8" s="161">
        <f>K10+K239+K468</f>
        <v>95405.32083</v>
      </c>
      <c r="L8" s="215">
        <f>J8+K8</f>
        <v>316955.54110000003</v>
      </c>
      <c r="M8" s="125">
        <f>M10+M239+M468+M9</f>
        <v>175820.4</v>
      </c>
      <c r="N8" s="125">
        <f>N10+N239+N468+N9</f>
        <v>-16333.3</v>
      </c>
      <c r="O8" s="216">
        <f>M8+N8</f>
        <v>159487.1</v>
      </c>
      <c r="P8" s="125">
        <f>P10+P239+P468+P9</f>
        <v>174736.8</v>
      </c>
      <c r="Q8" s="217">
        <f>Q10+Q239+Q468+Q9</f>
        <v>-9504.6</v>
      </c>
      <c r="R8" s="216">
        <f>P8+Q8</f>
        <v>165232.19999999998</v>
      </c>
    </row>
    <row r="9" spans="1:18" s="51" customFormat="1" ht="18" customHeight="1">
      <c r="A9" s="47" t="s">
        <v>557</v>
      </c>
      <c r="B9" s="48"/>
      <c r="C9" s="48"/>
      <c r="D9" s="49"/>
      <c r="E9" s="49"/>
      <c r="F9" s="49"/>
      <c r="G9" s="49"/>
      <c r="H9" s="134"/>
      <c r="I9" s="50"/>
      <c r="J9" s="160"/>
      <c r="K9" s="162"/>
      <c r="L9" s="215"/>
      <c r="M9" s="125">
        <v>4400</v>
      </c>
      <c r="N9" s="125"/>
      <c r="O9" s="216">
        <f>M9+N9</f>
        <v>4400</v>
      </c>
      <c r="P9" s="125">
        <v>8740</v>
      </c>
      <c r="Q9" s="125"/>
      <c r="R9" s="216">
        <f>P9+Q9</f>
        <v>8740</v>
      </c>
    </row>
    <row r="10" spans="1:18" s="51" customFormat="1" ht="27.75" customHeight="1">
      <c r="A10" s="47" t="s">
        <v>77</v>
      </c>
      <c r="B10" s="49">
        <v>523</v>
      </c>
      <c r="C10" s="52"/>
      <c r="D10" s="52"/>
      <c r="E10" s="52"/>
      <c r="F10" s="52" t="str">
        <f aca="true" t="shared" si="0" ref="F10:F71">REPLACE(REPLACE(REPLACE(E10,3,," "),5,," "),8,," ")</f>
        <v>   </v>
      </c>
      <c r="G10" s="52"/>
      <c r="H10" s="134">
        <f>H11+H76+H118+H170+H196+H229</f>
        <v>36990.58</v>
      </c>
      <c r="I10" s="50">
        <f>I11+I76+I118+I170+I196+I229</f>
        <v>629.16</v>
      </c>
      <c r="J10" s="160">
        <f aca="true" t="shared" si="1" ref="J10:J73">H10+I10</f>
        <v>37619.740000000005</v>
      </c>
      <c r="K10" s="162">
        <f>K11+K76+K118+K170+K196+K229</f>
        <v>11623.754</v>
      </c>
      <c r="L10" s="215">
        <f aca="true" t="shared" si="2" ref="L10:L17">J10+K10</f>
        <v>49243.494000000006</v>
      </c>
      <c r="M10" s="125">
        <f>M11+M76+M118+M170+M196+M229</f>
        <v>32169.065000000002</v>
      </c>
      <c r="N10" s="125">
        <f>N11+N76+N118+N170+N196+N229</f>
        <v>83.5</v>
      </c>
      <c r="O10" s="216">
        <f aca="true" t="shared" si="3" ref="O10:O73">M10+N10</f>
        <v>32252.565000000002</v>
      </c>
      <c r="P10" s="125">
        <f>P11+P76+P118+P170+P196+P229</f>
        <v>32513.46</v>
      </c>
      <c r="Q10" s="125">
        <f>Q11+Q76+Q118+Q170+Q196+Q229</f>
        <v>85.8</v>
      </c>
      <c r="R10" s="216">
        <f aca="true" t="shared" si="4" ref="R10:R73">P10+Q10</f>
        <v>32599.26</v>
      </c>
    </row>
    <row r="11" spans="1:18" ht="18" customHeight="1">
      <c r="A11" s="53" t="s">
        <v>375</v>
      </c>
      <c r="B11" s="44">
        <v>523</v>
      </c>
      <c r="C11" s="54" t="s">
        <v>30</v>
      </c>
      <c r="D11" s="54"/>
      <c r="E11" s="54"/>
      <c r="F11" s="54"/>
      <c r="G11" s="54"/>
      <c r="H11" s="67">
        <f>H12+H18+H31+H36</f>
        <v>25102.420000000002</v>
      </c>
      <c r="I11" s="56">
        <f>I12+I18+I31+I36</f>
        <v>629.16</v>
      </c>
      <c r="J11" s="163">
        <f t="shared" si="1"/>
        <v>25731.58</v>
      </c>
      <c r="K11" s="164">
        <f>K12+K18+K31+K36</f>
        <v>2710.888</v>
      </c>
      <c r="L11" s="90">
        <f t="shared" si="2"/>
        <v>28442.468</v>
      </c>
      <c r="M11" s="55">
        <f>M12+M18+M31+M36</f>
        <v>22975.210000000003</v>
      </c>
      <c r="N11" s="55">
        <f>N12+N18+N31+N36</f>
        <v>83.5</v>
      </c>
      <c r="O11" s="131">
        <f t="shared" si="3"/>
        <v>23058.710000000003</v>
      </c>
      <c r="P11" s="55">
        <f>P12+P18+P31+P36</f>
        <v>23104.6</v>
      </c>
      <c r="Q11" s="55">
        <f>Q12+Q18+Q31+Q36</f>
        <v>85.8</v>
      </c>
      <c r="R11" s="131">
        <f t="shared" si="4"/>
        <v>23190.399999999998</v>
      </c>
    </row>
    <row r="12" spans="1:18" s="61" customFormat="1" ht="25.5" customHeight="1">
      <c r="A12" s="57" t="s">
        <v>1</v>
      </c>
      <c r="B12" s="58">
        <v>523</v>
      </c>
      <c r="C12" s="59" t="s">
        <v>30</v>
      </c>
      <c r="D12" s="59" t="s">
        <v>31</v>
      </c>
      <c r="E12" s="59"/>
      <c r="F12" s="59"/>
      <c r="G12" s="59"/>
      <c r="H12" s="135">
        <f aca="true" t="shared" si="5" ref="H12:K16">H13</f>
        <v>1250.21</v>
      </c>
      <c r="I12" s="60">
        <f t="shared" si="5"/>
        <v>0</v>
      </c>
      <c r="J12" s="163">
        <f t="shared" si="1"/>
        <v>1250.21</v>
      </c>
      <c r="K12" s="165">
        <f t="shared" si="5"/>
        <v>0</v>
      </c>
      <c r="L12" s="90">
        <f t="shared" si="2"/>
        <v>1250.21</v>
      </c>
      <c r="M12" s="126">
        <f aca="true" t="shared" si="6" ref="M12:N16">M13</f>
        <v>1250.21</v>
      </c>
      <c r="N12" s="126">
        <f t="shared" si="6"/>
        <v>0</v>
      </c>
      <c r="O12" s="131">
        <f t="shared" si="3"/>
        <v>1250.21</v>
      </c>
      <c r="P12" s="126">
        <f aca="true" t="shared" si="7" ref="P12:Q16">P13</f>
        <v>1250.21</v>
      </c>
      <c r="Q12" s="126">
        <f t="shared" si="7"/>
        <v>0</v>
      </c>
      <c r="R12" s="131">
        <f t="shared" si="4"/>
        <v>1250.21</v>
      </c>
    </row>
    <row r="13" spans="1:18" ht="14.25" customHeight="1">
      <c r="A13" s="53" t="s">
        <v>558</v>
      </c>
      <c r="B13" s="44">
        <v>523</v>
      </c>
      <c r="C13" s="54" t="s">
        <v>30</v>
      </c>
      <c r="D13" s="54" t="s">
        <v>31</v>
      </c>
      <c r="E13" s="54" t="s">
        <v>351</v>
      </c>
      <c r="F13" s="54" t="str">
        <f aca="true" t="shared" si="8" ref="F13:F19">REPLACE(REPLACE(REPLACE(E13,3,," "),5,," "),8,," ")</f>
        <v>77 0 00 00000</v>
      </c>
      <c r="G13" s="54"/>
      <c r="H13" s="71">
        <f t="shared" si="5"/>
        <v>1250.21</v>
      </c>
      <c r="I13" s="56">
        <f t="shared" si="5"/>
        <v>0</v>
      </c>
      <c r="J13" s="163">
        <f t="shared" si="1"/>
        <v>1250.21</v>
      </c>
      <c r="K13" s="164">
        <f t="shared" si="5"/>
        <v>0</v>
      </c>
      <c r="L13" s="90">
        <f t="shared" si="2"/>
        <v>1250.21</v>
      </c>
      <c r="M13" s="62">
        <f t="shared" si="6"/>
        <v>1250.21</v>
      </c>
      <c r="N13" s="62">
        <f t="shared" si="6"/>
        <v>0</v>
      </c>
      <c r="O13" s="131">
        <f t="shared" si="3"/>
        <v>1250.21</v>
      </c>
      <c r="P13" s="62">
        <f t="shared" si="7"/>
        <v>1250.21</v>
      </c>
      <c r="Q13" s="62">
        <f t="shared" si="7"/>
        <v>0</v>
      </c>
      <c r="R13" s="131">
        <f t="shared" si="4"/>
        <v>1250.21</v>
      </c>
    </row>
    <row r="14" spans="1:18" ht="24.75" customHeight="1">
      <c r="A14" s="53" t="s">
        <v>559</v>
      </c>
      <c r="B14" s="44">
        <v>523</v>
      </c>
      <c r="C14" s="54" t="s">
        <v>30</v>
      </c>
      <c r="D14" s="54" t="s">
        <v>31</v>
      </c>
      <c r="E14" s="54" t="s">
        <v>93</v>
      </c>
      <c r="F14" s="54" t="str">
        <f t="shared" si="8"/>
        <v>77 3 00 00000</v>
      </c>
      <c r="G14" s="54"/>
      <c r="H14" s="71">
        <f t="shared" si="5"/>
        <v>1250.21</v>
      </c>
      <c r="I14" s="56">
        <f t="shared" si="5"/>
        <v>0</v>
      </c>
      <c r="J14" s="163">
        <f t="shared" si="1"/>
        <v>1250.21</v>
      </c>
      <c r="K14" s="164">
        <f t="shared" si="5"/>
        <v>0</v>
      </c>
      <c r="L14" s="90">
        <f t="shared" si="2"/>
        <v>1250.21</v>
      </c>
      <c r="M14" s="62">
        <f t="shared" si="6"/>
        <v>1250.21</v>
      </c>
      <c r="N14" s="62">
        <f t="shared" si="6"/>
        <v>0</v>
      </c>
      <c r="O14" s="131">
        <f t="shared" si="3"/>
        <v>1250.21</v>
      </c>
      <c r="P14" s="62">
        <f t="shared" si="7"/>
        <v>1250.21</v>
      </c>
      <c r="Q14" s="62">
        <f t="shared" si="7"/>
        <v>0</v>
      </c>
      <c r="R14" s="131">
        <f t="shared" si="4"/>
        <v>1250.21</v>
      </c>
    </row>
    <row r="15" spans="1:18" ht="27" customHeight="1">
      <c r="A15" s="53" t="s">
        <v>280</v>
      </c>
      <c r="B15" s="44">
        <v>523</v>
      </c>
      <c r="C15" s="54" t="s">
        <v>30</v>
      </c>
      <c r="D15" s="54" t="s">
        <v>31</v>
      </c>
      <c r="E15" s="54" t="s">
        <v>94</v>
      </c>
      <c r="F15" s="54" t="str">
        <f t="shared" si="8"/>
        <v>77 3 00 00110</v>
      </c>
      <c r="G15" s="54"/>
      <c r="H15" s="71">
        <f t="shared" si="5"/>
        <v>1250.21</v>
      </c>
      <c r="I15" s="56">
        <f t="shared" si="5"/>
        <v>0</v>
      </c>
      <c r="J15" s="163">
        <f t="shared" si="1"/>
        <v>1250.21</v>
      </c>
      <c r="K15" s="164">
        <f t="shared" si="5"/>
        <v>0</v>
      </c>
      <c r="L15" s="90">
        <f t="shared" si="2"/>
        <v>1250.21</v>
      </c>
      <c r="M15" s="62">
        <f t="shared" si="6"/>
        <v>1250.21</v>
      </c>
      <c r="N15" s="62">
        <f t="shared" si="6"/>
        <v>0</v>
      </c>
      <c r="O15" s="131">
        <f t="shared" si="3"/>
        <v>1250.21</v>
      </c>
      <c r="P15" s="62">
        <f t="shared" si="7"/>
        <v>1250.21</v>
      </c>
      <c r="Q15" s="62">
        <f t="shared" si="7"/>
        <v>0</v>
      </c>
      <c r="R15" s="131">
        <f t="shared" si="4"/>
        <v>1250.21</v>
      </c>
    </row>
    <row r="16" spans="1:18" ht="51">
      <c r="A16" s="63" t="s">
        <v>352</v>
      </c>
      <c r="B16" s="44">
        <v>523</v>
      </c>
      <c r="C16" s="54" t="s">
        <v>30</v>
      </c>
      <c r="D16" s="54" t="s">
        <v>31</v>
      </c>
      <c r="E16" s="54" t="s">
        <v>94</v>
      </c>
      <c r="F16" s="54" t="str">
        <f t="shared" si="8"/>
        <v>77 3 00 00110</v>
      </c>
      <c r="G16" s="54" t="s">
        <v>353</v>
      </c>
      <c r="H16" s="67">
        <f t="shared" si="5"/>
        <v>1250.21</v>
      </c>
      <c r="I16" s="56">
        <f t="shared" si="5"/>
        <v>0</v>
      </c>
      <c r="J16" s="163">
        <f t="shared" si="1"/>
        <v>1250.21</v>
      </c>
      <c r="K16" s="164">
        <f t="shared" si="5"/>
        <v>0</v>
      </c>
      <c r="L16" s="90">
        <f t="shared" si="2"/>
        <v>1250.21</v>
      </c>
      <c r="M16" s="55">
        <f t="shared" si="6"/>
        <v>1250.21</v>
      </c>
      <c r="N16" s="55">
        <f t="shared" si="6"/>
        <v>0</v>
      </c>
      <c r="O16" s="131">
        <f t="shared" si="3"/>
        <v>1250.21</v>
      </c>
      <c r="P16" s="55">
        <f t="shared" si="7"/>
        <v>1250.21</v>
      </c>
      <c r="Q16" s="55">
        <f t="shared" si="7"/>
        <v>0</v>
      </c>
      <c r="R16" s="131">
        <f t="shared" si="4"/>
        <v>1250.21</v>
      </c>
    </row>
    <row r="17" spans="1:18" ht="25.5">
      <c r="A17" s="63" t="s">
        <v>286</v>
      </c>
      <c r="B17" s="44">
        <v>523</v>
      </c>
      <c r="C17" s="54" t="s">
        <v>30</v>
      </c>
      <c r="D17" s="54" t="s">
        <v>31</v>
      </c>
      <c r="E17" s="54" t="s">
        <v>94</v>
      </c>
      <c r="F17" s="54" t="str">
        <f t="shared" si="8"/>
        <v>77 3 00 00110</v>
      </c>
      <c r="G17" s="54" t="s">
        <v>285</v>
      </c>
      <c r="H17" s="71">
        <v>1250.21</v>
      </c>
      <c r="I17" s="56"/>
      <c r="J17" s="163">
        <f t="shared" si="1"/>
        <v>1250.21</v>
      </c>
      <c r="K17" s="164"/>
      <c r="L17" s="90">
        <f t="shared" si="2"/>
        <v>1250.21</v>
      </c>
      <c r="M17" s="62">
        <v>1250.21</v>
      </c>
      <c r="N17" s="62"/>
      <c r="O17" s="131">
        <f t="shared" si="3"/>
        <v>1250.21</v>
      </c>
      <c r="P17" s="62">
        <v>1250.21</v>
      </c>
      <c r="Q17" s="62"/>
      <c r="R17" s="131">
        <f t="shared" si="4"/>
        <v>1250.21</v>
      </c>
    </row>
    <row r="18" spans="1:18" ht="39.75" customHeight="1">
      <c r="A18" s="57" t="s">
        <v>2</v>
      </c>
      <c r="B18" s="44">
        <v>523</v>
      </c>
      <c r="C18" s="59" t="s">
        <v>30</v>
      </c>
      <c r="D18" s="59" t="s">
        <v>32</v>
      </c>
      <c r="E18" s="59"/>
      <c r="F18" s="54" t="str">
        <f t="shared" si="8"/>
        <v>   </v>
      </c>
      <c r="G18" s="59"/>
      <c r="H18" s="135">
        <f>H19</f>
        <v>19294.74</v>
      </c>
      <c r="I18" s="60">
        <f>I19</f>
        <v>427.71</v>
      </c>
      <c r="J18" s="163">
        <f>H18+I18</f>
        <v>19722.45</v>
      </c>
      <c r="K18" s="165">
        <f>K19</f>
        <v>-692.33</v>
      </c>
      <c r="L18" s="90">
        <f>J18+K18</f>
        <v>19030.12</v>
      </c>
      <c r="M18" s="126">
        <f>M19</f>
        <v>18358.030000000002</v>
      </c>
      <c r="N18" s="126">
        <f>N19</f>
        <v>0</v>
      </c>
      <c r="O18" s="131">
        <f t="shared" si="3"/>
        <v>18358.030000000002</v>
      </c>
      <c r="P18" s="126">
        <f>P19</f>
        <v>18513.27</v>
      </c>
      <c r="Q18" s="126">
        <f>Q19</f>
        <v>0</v>
      </c>
      <c r="R18" s="131">
        <f t="shared" si="4"/>
        <v>18513.27</v>
      </c>
    </row>
    <row r="19" spans="1:18" ht="17.25" customHeight="1">
      <c r="A19" s="64" t="s">
        <v>558</v>
      </c>
      <c r="B19" s="44">
        <v>523</v>
      </c>
      <c r="C19" s="54" t="s">
        <v>30</v>
      </c>
      <c r="D19" s="54" t="s">
        <v>32</v>
      </c>
      <c r="E19" s="54" t="s">
        <v>351</v>
      </c>
      <c r="F19" s="54" t="str">
        <f t="shared" si="8"/>
        <v>77 0 00 00000</v>
      </c>
      <c r="G19" s="54"/>
      <c r="H19" s="67">
        <f>H20</f>
        <v>19294.74</v>
      </c>
      <c r="I19" s="56">
        <f>I20</f>
        <v>427.71</v>
      </c>
      <c r="J19" s="163">
        <f t="shared" si="1"/>
        <v>19722.45</v>
      </c>
      <c r="K19" s="164">
        <f>K20</f>
        <v>-692.33</v>
      </c>
      <c r="L19" s="90">
        <f aca="true" t="shared" si="9" ref="L19:L44">J19+K19</f>
        <v>19030.12</v>
      </c>
      <c r="M19" s="55">
        <f>M20</f>
        <v>18358.030000000002</v>
      </c>
      <c r="N19" s="55">
        <f>N20</f>
        <v>0</v>
      </c>
      <c r="O19" s="131">
        <f t="shared" si="3"/>
        <v>18358.030000000002</v>
      </c>
      <c r="P19" s="55">
        <f>P20</f>
        <v>18513.27</v>
      </c>
      <c r="Q19" s="55">
        <f>Q20</f>
        <v>0</v>
      </c>
      <c r="R19" s="131">
        <f t="shared" si="4"/>
        <v>18513.27</v>
      </c>
    </row>
    <row r="20" spans="1:18" ht="14.25" customHeight="1">
      <c r="A20" s="65" t="s">
        <v>560</v>
      </c>
      <c r="B20" s="44">
        <v>523</v>
      </c>
      <c r="C20" s="54" t="s">
        <v>30</v>
      </c>
      <c r="D20" s="54" t="s">
        <v>32</v>
      </c>
      <c r="E20" s="54" t="s">
        <v>95</v>
      </c>
      <c r="F20" s="54" t="str">
        <f t="shared" si="0"/>
        <v>77 4 00 00000</v>
      </c>
      <c r="G20" s="54"/>
      <c r="H20" s="67">
        <f>H21+H24</f>
        <v>19294.74</v>
      </c>
      <c r="I20" s="56">
        <f>I21+I24</f>
        <v>427.71</v>
      </c>
      <c r="J20" s="163">
        <f t="shared" si="1"/>
        <v>19722.45</v>
      </c>
      <c r="K20" s="164">
        <f>K21+K24</f>
        <v>-692.33</v>
      </c>
      <c r="L20" s="90">
        <f t="shared" si="9"/>
        <v>19030.12</v>
      </c>
      <c r="M20" s="55">
        <f>M21+M24</f>
        <v>18358.030000000002</v>
      </c>
      <c r="N20" s="55">
        <f>N21+N24</f>
        <v>0</v>
      </c>
      <c r="O20" s="131">
        <f t="shared" si="3"/>
        <v>18358.030000000002</v>
      </c>
      <c r="P20" s="55">
        <f>P21+P24</f>
        <v>18513.27</v>
      </c>
      <c r="Q20" s="55">
        <f>Q21+Q24</f>
        <v>0</v>
      </c>
      <c r="R20" s="131">
        <f t="shared" si="4"/>
        <v>18513.27</v>
      </c>
    </row>
    <row r="21" spans="1:18" ht="25.5">
      <c r="A21" s="53" t="s">
        <v>280</v>
      </c>
      <c r="B21" s="44">
        <v>523</v>
      </c>
      <c r="C21" s="54" t="s">
        <v>30</v>
      </c>
      <c r="D21" s="54" t="s">
        <v>32</v>
      </c>
      <c r="E21" s="54" t="s">
        <v>96</v>
      </c>
      <c r="F21" s="54" t="str">
        <f t="shared" si="0"/>
        <v>77 4 00 00110</v>
      </c>
      <c r="G21" s="54"/>
      <c r="H21" s="67">
        <f>H22</f>
        <v>14338.79</v>
      </c>
      <c r="I21" s="56">
        <f>I22</f>
        <v>0</v>
      </c>
      <c r="J21" s="163">
        <f t="shared" si="1"/>
        <v>14338.79</v>
      </c>
      <c r="K21" s="164">
        <f>K22</f>
        <v>0</v>
      </c>
      <c r="L21" s="90">
        <f t="shared" si="9"/>
        <v>14338.79</v>
      </c>
      <c r="M21" s="55">
        <f>M22</f>
        <v>14338.79</v>
      </c>
      <c r="N21" s="55">
        <f>N22</f>
        <v>0</v>
      </c>
      <c r="O21" s="131">
        <f t="shared" si="3"/>
        <v>14338.79</v>
      </c>
      <c r="P21" s="55">
        <f>P22</f>
        <v>14338.79</v>
      </c>
      <c r="Q21" s="55">
        <f>Q22</f>
        <v>0</v>
      </c>
      <c r="R21" s="131">
        <f t="shared" si="4"/>
        <v>14338.79</v>
      </c>
    </row>
    <row r="22" spans="1:18" ht="51">
      <c r="A22" s="63" t="s">
        <v>352</v>
      </c>
      <c r="B22" s="44">
        <v>523</v>
      </c>
      <c r="C22" s="54" t="s">
        <v>30</v>
      </c>
      <c r="D22" s="54" t="s">
        <v>32</v>
      </c>
      <c r="E22" s="54" t="s">
        <v>96</v>
      </c>
      <c r="F22" s="54" t="str">
        <f t="shared" si="0"/>
        <v>77 4 00 00110</v>
      </c>
      <c r="G22" s="54" t="s">
        <v>353</v>
      </c>
      <c r="H22" s="67">
        <f>H23</f>
        <v>14338.79</v>
      </c>
      <c r="I22" s="56">
        <f>I23</f>
        <v>0</v>
      </c>
      <c r="J22" s="163">
        <f t="shared" si="1"/>
        <v>14338.79</v>
      </c>
      <c r="K22" s="164">
        <f>K23</f>
        <v>0</v>
      </c>
      <c r="L22" s="90">
        <f t="shared" si="9"/>
        <v>14338.79</v>
      </c>
      <c r="M22" s="55">
        <f>M23</f>
        <v>14338.79</v>
      </c>
      <c r="N22" s="55">
        <f>N23</f>
        <v>0</v>
      </c>
      <c r="O22" s="131">
        <f t="shared" si="3"/>
        <v>14338.79</v>
      </c>
      <c r="P22" s="55">
        <f>P23</f>
        <v>14338.79</v>
      </c>
      <c r="Q22" s="55">
        <f>Q23</f>
        <v>0</v>
      </c>
      <c r="R22" s="131">
        <f t="shared" si="4"/>
        <v>14338.79</v>
      </c>
    </row>
    <row r="23" spans="1:18" ht="25.5">
      <c r="A23" s="63" t="s">
        <v>286</v>
      </c>
      <c r="B23" s="44">
        <v>523</v>
      </c>
      <c r="C23" s="54" t="s">
        <v>30</v>
      </c>
      <c r="D23" s="54" t="s">
        <v>32</v>
      </c>
      <c r="E23" s="54" t="s">
        <v>96</v>
      </c>
      <c r="F23" s="54" t="str">
        <f t="shared" si="0"/>
        <v>77 4 00 00110</v>
      </c>
      <c r="G23" s="54" t="s">
        <v>285</v>
      </c>
      <c r="H23" s="71">
        <v>14338.79</v>
      </c>
      <c r="I23" s="56"/>
      <c r="J23" s="163">
        <f t="shared" si="1"/>
        <v>14338.79</v>
      </c>
      <c r="K23" s="164"/>
      <c r="L23" s="90">
        <f t="shared" si="9"/>
        <v>14338.79</v>
      </c>
      <c r="M23" s="62">
        <v>14338.79</v>
      </c>
      <c r="N23" s="62"/>
      <c r="O23" s="131">
        <f t="shared" si="3"/>
        <v>14338.79</v>
      </c>
      <c r="P23" s="62">
        <v>14338.79</v>
      </c>
      <c r="Q23" s="62"/>
      <c r="R23" s="131">
        <f t="shared" si="4"/>
        <v>14338.79</v>
      </c>
    </row>
    <row r="24" spans="1:18" ht="15.75" customHeight="1">
      <c r="A24" s="53" t="s">
        <v>40</v>
      </c>
      <c r="B24" s="44">
        <v>523</v>
      </c>
      <c r="C24" s="54" t="s">
        <v>30</v>
      </c>
      <c r="D24" s="54" t="s">
        <v>32</v>
      </c>
      <c r="E24" s="54" t="s">
        <v>97</v>
      </c>
      <c r="F24" s="54" t="str">
        <f t="shared" si="0"/>
        <v>77 4 00 00190</v>
      </c>
      <c r="G24" s="54"/>
      <c r="H24" s="67">
        <f>H25+H27+H29</f>
        <v>4955.950000000001</v>
      </c>
      <c r="I24" s="56">
        <f>I25+I27+I29</f>
        <v>427.71</v>
      </c>
      <c r="J24" s="163">
        <f t="shared" si="1"/>
        <v>5383.660000000001</v>
      </c>
      <c r="K24" s="164">
        <f>K25+K27+K29</f>
        <v>-692.33</v>
      </c>
      <c r="L24" s="90">
        <f t="shared" si="9"/>
        <v>4691.330000000001</v>
      </c>
      <c r="M24" s="55">
        <f>M25+M27+M29</f>
        <v>4019.2400000000002</v>
      </c>
      <c r="N24" s="55">
        <f>N25+N27+N29</f>
        <v>0</v>
      </c>
      <c r="O24" s="131">
        <f t="shared" si="3"/>
        <v>4019.2400000000002</v>
      </c>
      <c r="P24" s="55">
        <f>P25+P27+P29</f>
        <v>4174.48</v>
      </c>
      <c r="Q24" s="55">
        <f>Q25+Q27+Q29</f>
        <v>0</v>
      </c>
      <c r="R24" s="131">
        <f t="shared" si="4"/>
        <v>4174.48</v>
      </c>
    </row>
    <row r="25" spans="1:18" ht="49.5" customHeight="1">
      <c r="A25" s="63" t="s">
        <v>352</v>
      </c>
      <c r="B25" s="44">
        <v>523</v>
      </c>
      <c r="C25" s="54" t="s">
        <v>30</v>
      </c>
      <c r="D25" s="54" t="s">
        <v>32</v>
      </c>
      <c r="E25" s="54" t="s">
        <v>97</v>
      </c>
      <c r="F25" s="54" t="str">
        <f t="shared" si="0"/>
        <v>77 4 00 00190</v>
      </c>
      <c r="G25" s="54" t="s">
        <v>353</v>
      </c>
      <c r="H25" s="67">
        <f>H26</f>
        <v>85.3</v>
      </c>
      <c r="I25" s="56">
        <f>I26</f>
        <v>0</v>
      </c>
      <c r="J25" s="163">
        <f t="shared" si="1"/>
        <v>85.3</v>
      </c>
      <c r="K25" s="164">
        <f>K26</f>
        <v>0</v>
      </c>
      <c r="L25" s="90">
        <f t="shared" si="9"/>
        <v>85.3</v>
      </c>
      <c r="M25" s="55">
        <f>M26</f>
        <v>88.4</v>
      </c>
      <c r="N25" s="55">
        <f>N26</f>
        <v>0</v>
      </c>
      <c r="O25" s="131">
        <f t="shared" si="3"/>
        <v>88.4</v>
      </c>
      <c r="P25" s="55">
        <f>P26</f>
        <v>91.55</v>
      </c>
      <c r="Q25" s="55">
        <f>Q26</f>
        <v>0</v>
      </c>
      <c r="R25" s="131">
        <f t="shared" si="4"/>
        <v>91.55</v>
      </c>
    </row>
    <row r="26" spans="1:18" ht="27" customHeight="1">
      <c r="A26" s="63" t="s">
        <v>286</v>
      </c>
      <c r="B26" s="44">
        <v>523</v>
      </c>
      <c r="C26" s="54" t="s">
        <v>30</v>
      </c>
      <c r="D26" s="54" t="s">
        <v>32</v>
      </c>
      <c r="E26" s="54" t="s">
        <v>97</v>
      </c>
      <c r="F26" s="54" t="str">
        <f t="shared" si="0"/>
        <v>77 4 00 00190</v>
      </c>
      <c r="G26" s="54" t="s">
        <v>285</v>
      </c>
      <c r="H26" s="71">
        <v>85.3</v>
      </c>
      <c r="I26" s="56"/>
      <c r="J26" s="163">
        <f t="shared" si="1"/>
        <v>85.3</v>
      </c>
      <c r="K26" s="164"/>
      <c r="L26" s="90">
        <f t="shared" si="9"/>
        <v>85.3</v>
      </c>
      <c r="M26" s="62">
        <v>88.4</v>
      </c>
      <c r="N26" s="62"/>
      <c r="O26" s="131">
        <f t="shared" si="3"/>
        <v>88.4</v>
      </c>
      <c r="P26" s="62">
        <v>91.55</v>
      </c>
      <c r="Q26" s="62"/>
      <c r="R26" s="131">
        <f t="shared" si="4"/>
        <v>91.55</v>
      </c>
    </row>
    <row r="27" spans="1:18" ht="28.5" customHeight="1">
      <c r="A27" s="53" t="s">
        <v>354</v>
      </c>
      <c r="B27" s="44">
        <v>523</v>
      </c>
      <c r="C27" s="54" t="s">
        <v>30</v>
      </c>
      <c r="D27" s="54" t="s">
        <v>32</v>
      </c>
      <c r="E27" s="54" t="s">
        <v>97</v>
      </c>
      <c r="F27" s="54" t="str">
        <f t="shared" si="0"/>
        <v>77 4 00 00190</v>
      </c>
      <c r="G27" s="54" t="s">
        <v>355</v>
      </c>
      <c r="H27" s="67">
        <f>H28</f>
        <v>4797.55</v>
      </c>
      <c r="I27" s="56">
        <f>I28</f>
        <v>427.71</v>
      </c>
      <c r="J27" s="163">
        <f t="shared" si="1"/>
        <v>5225.26</v>
      </c>
      <c r="K27" s="164">
        <f>K28</f>
        <v>-692.33</v>
      </c>
      <c r="L27" s="90">
        <f t="shared" si="9"/>
        <v>4532.93</v>
      </c>
      <c r="M27" s="55">
        <f>M28</f>
        <v>3856.54</v>
      </c>
      <c r="N27" s="55">
        <f>N28</f>
        <v>0</v>
      </c>
      <c r="O27" s="131">
        <f t="shared" si="3"/>
        <v>3856.54</v>
      </c>
      <c r="P27" s="55">
        <f>P28</f>
        <v>4007.43</v>
      </c>
      <c r="Q27" s="55">
        <f>Q28</f>
        <v>0</v>
      </c>
      <c r="R27" s="131">
        <f t="shared" si="4"/>
        <v>4007.43</v>
      </c>
    </row>
    <row r="28" spans="1:18" ht="28.5" customHeight="1">
      <c r="A28" s="53" t="s">
        <v>289</v>
      </c>
      <c r="B28" s="44">
        <v>523</v>
      </c>
      <c r="C28" s="54" t="s">
        <v>30</v>
      </c>
      <c r="D28" s="54" t="s">
        <v>32</v>
      </c>
      <c r="E28" s="54" t="s">
        <v>97</v>
      </c>
      <c r="F28" s="54" t="str">
        <f t="shared" si="0"/>
        <v>77 4 00 00190</v>
      </c>
      <c r="G28" s="54" t="s">
        <v>288</v>
      </c>
      <c r="H28" s="71">
        <v>4797.55</v>
      </c>
      <c r="I28" s="56">
        <v>427.71</v>
      </c>
      <c r="J28" s="163">
        <f t="shared" si="1"/>
        <v>5225.26</v>
      </c>
      <c r="K28" s="164">
        <v>-692.33</v>
      </c>
      <c r="L28" s="90">
        <f t="shared" si="9"/>
        <v>4532.93</v>
      </c>
      <c r="M28" s="62">
        <v>3856.54</v>
      </c>
      <c r="N28" s="62"/>
      <c r="O28" s="131">
        <f t="shared" si="3"/>
        <v>3856.54</v>
      </c>
      <c r="P28" s="62">
        <v>4007.43</v>
      </c>
      <c r="Q28" s="62"/>
      <c r="R28" s="131">
        <f t="shared" si="4"/>
        <v>4007.43</v>
      </c>
    </row>
    <row r="29" spans="1:18" ht="15.75" customHeight="1">
      <c r="A29" s="66" t="s">
        <v>356</v>
      </c>
      <c r="B29" s="44">
        <v>523</v>
      </c>
      <c r="C29" s="54" t="s">
        <v>30</v>
      </c>
      <c r="D29" s="54" t="s">
        <v>32</v>
      </c>
      <c r="E29" s="54" t="s">
        <v>97</v>
      </c>
      <c r="F29" s="54" t="str">
        <f t="shared" si="0"/>
        <v>77 4 00 00190</v>
      </c>
      <c r="G29" s="54" t="s">
        <v>357</v>
      </c>
      <c r="H29" s="67">
        <f>H30</f>
        <v>73.1</v>
      </c>
      <c r="I29" s="56">
        <f>I30</f>
        <v>0</v>
      </c>
      <c r="J29" s="163">
        <f t="shared" si="1"/>
        <v>73.1</v>
      </c>
      <c r="K29" s="164">
        <f>K30</f>
        <v>0</v>
      </c>
      <c r="L29" s="90">
        <f t="shared" si="9"/>
        <v>73.1</v>
      </c>
      <c r="M29" s="55">
        <f>M30</f>
        <v>74.3</v>
      </c>
      <c r="N29" s="55">
        <f>N30</f>
        <v>0</v>
      </c>
      <c r="O29" s="131">
        <f t="shared" si="3"/>
        <v>74.3</v>
      </c>
      <c r="P29" s="55">
        <f>P30</f>
        <v>75.5</v>
      </c>
      <c r="Q29" s="55">
        <f>Q30</f>
        <v>0</v>
      </c>
      <c r="R29" s="131">
        <f t="shared" si="4"/>
        <v>75.5</v>
      </c>
    </row>
    <row r="30" spans="1:18" ht="14.25" customHeight="1">
      <c r="A30" s="66" t="s">
        <v>292</v>
      </c>
      <c r="B30" s="44">
        <v>523</v>
      </c>
      <c r="C30" s="54" t="s">
        <v>30</v>
      </c>
      <c r="D30" s="54" t="s">
        <v>32</v>
      </c>
      <c r="E30" s="54" t="s">
        <v>97</v>
      </c>
      <c r="F30" s="54" t="str">
        <f t="shared" si="0"/>
        <v>77 4 00 00190</v>
      </c>
      <c r="G30" s="54" t="s">
        <v>287</v>
      </c>
      <c r="H30" s="71">
        <v>73.1</v>
      </c>
      <c r="I30" s="56"/>
      <c r="J30" s="163">
        <f t="shared" si="1"/>
        <v>73.1</v>
      </c>
      <c r="K30" s="164"/>
      <c r="L30" s="90">
        <f t="shared" si="9"/>
        <v>73.1</v>
      </c>
      <c r="M30" s="62">
        <v>74.3</v>
      </c>
      <c r="N30" s="62"/>
      <c r="O30" s="131">
        <f t="shared" si="3"/>
        <v>74.3</v>
      </c>
      <c r="P30" s="62">
        <v>75.5</v>
      </c>
      <c r="Q30" s="62"/>
      <c r="R30" s="131">
        <f t="shared" si="4"/>
        <v>75.5</v>
      </c>
    </row>
    <row r="31" spans="1:18" ht="15.75" customHeight="1">
      <c r="A31" s="57" t="s">
        <v>3</v>
      </c>
      <c r="B31" s="44">
        <v>523</v>
      </c>
      <c r="C31" s="59" t="s">
        <v>30</v>
      </c>
      <c r="D31" s="59" t="s">
        <v>37</v>
      </c>
      <c r="E31" s="59"/>
      <c r="F31" s="59" t="str">
        <f t="shared" si="0"/>
        <v>   </v>
      </c>
      <c r="G31" s="59"/>
      <c r="H31" s="135">
        <f aca="true" t="shared" si="10" ref="H31:K34">H32</f>
        <v>2500</v>
      </c>
      <c r="I31" s="60">
        <f t="shared" si="10"/>
        <v>0</v>
      </c>
      <c r="J31" s="163">
        <f t="shared" si="1"/>
        <v>2500</v>
      </c>
      <c r="K31" s="165">
        <f t="shared" si="10"/>
        <v>0</v>
      </c>
      <c r="L31" s="90">
        <f t="shared" si="9"/>
        <v>2500</v>
      </c>
      <c r="M31" s="126">
        <f aca="true" t="shared" si="11" ref="M31:N34">M32</f>
        <v>1500</v>
      </c>
      <c r="N31" s="126">
        <f t="shared" si="11"/>
        <v>0</v>
      </c>
      <c r="O31" s="131">
        <f t="shared" si="3"/>
        <v>1500</v>
      </c>
      <c r="P31" s="126">
        <f aca="true" t="shared" si="12" ref="P31:Q34">P32</f>
        <v>1500</v>
      </c>
      <c r="Q31" s="126">
        <f t="shared" si="12"/>
        <v>0</v>
      </c>
      <c r="R31" s="131">
        <f t="shared" si="4"/>
        <v>1500</v>
      </c>
    </row>
    <row r="32" spans="1:18" ht="16.5" customHeight="1">
      <c r="A32" s="53" t="s">
        <v>99</v>
      </c>
      <c r="B32" s="44">
        <v>523</v>
      </c>
      <c r="C32" s="54" t="s">
        <v>30</v>
      </c>
      <c r="D32" s="54" t="s">
        <v>37</v>
      </c>
      <c r="E32" s="54" t="s">
        <v>98</v>
      </c>
      <c r="F32" s="54" t="str">
        <f t="shared" si="0"/>
        <v>99 0 00 00000</v>
      </c>
      <c r="G32" s="54"/>
      <c r="H32" s="67">
        <f t="shared" si="10"/>
        <v>2500</v>
      </c>
      <c r="I32" s="67">
        <f t="shared" si="10"/>
        <v>0</v>
      </c>
      <c r="J32" s="163">
        <f t="shared" si="1"/>
        <v>2500</v>
      </c>
      <c r="K32" s="166">
        <f t="shared" si="10"/>
        <v>0</v>
      </c>
      <c r="L32" s="90">
        <f t="shared" si="9"/>
        <v>2500</v>
      </c>
      <c r="M32" s="55">
        <f t="shared" si="11"/>
        <v>1500</v>
      </c>
      <c r="N32" s="55">
        <f t="shared" si="11"/>
        <v>0</v>
      </c>
      <c r="O32" s="131">
        <f t="shared" si="3"/>
        <v>1500</v>
      </c>
      <c r="P32" s="55">
        <f t="shared" si="12"/>
        <v>1500</v>
      </c>
      <c r="Q32" s="55">
        <f t="shared" si="12"/>
        <v>0</v>
      </c>
      <c r="R32" s="131">
        <f t="shared" si="4"/>
        <v>1500</v>
      </c>
    </row>
    <row r="33" spans="1:18" ht="27" customHeight="1">
      <c r="A33" s="53" t="s">
        <v>358</v>
      </c>
      <c r="B33" s="44">
        <v>523</v>
      </c>
      <c r="C33" s="54" t="s">
        <v>30</v>
      </c>
      <c r="D33" s="54" t="s">
        <v>37</v>
      </c>
      <c r="E33" s="54" t="s">
        <v>100</v>
      </c>
      <c r="F33" s="54" t="str">
        <f t="shared" si="0"/>
        <v>99 7 00 00000</v>
      </c>
      <c r="G33" s="54"/>
      <c r="H33" s="67">
        <f t="shared" si="10"/>
        <v>2500</v>
      </c>
      <c r="I33" s="56">
        <f t="shared" si="10"/>
        <v>0</v>
      </c>
      <c r="J33" s="163">
        <f t="shared" si="1"/>
        <v>2500</v>
      </c>
      <c r="K33" s="164">
        <f t="shared" si="10"/>
        <v>0</v>
      </c>
      <c r="L33" s="90">
        <f t="shared" si="9"/>
        <v>2500</v>
      </c>
      <c r="M33" s="55">
        <f t="shared" si="11"/>
        <v>1500</v>
      </c>
      <c r="N33" s="55">
        <f t="shared" si="11"/>
        <v>0</v>
      </c>
      <c r="O33" s="131">
        <f t="shared" si="3"/>
        <v>1500</v>
      </c>
      <c r="P33" s="55">
        <f t="shared" si="12"/>
        <v>1500</v>
      </c>
      <c r="Q33" s="55">
        <f t="shared" si="12"/>
        <v>0</v>
      </c>
      <c r="R33" s="131">
        <f t="shared" si="4"/>
        <v>1500</v>
      </c>
    </row>
    <row r="34" spans="1:18" ht="16.5" customHeight="1">
      <c r="A34" s="66" t="s">
        <v>356</v>
      </c>
      <c r="B34" s="44">
        <v>523</v>
      </c>
      <c r="C34" s="54" t="s">
        <v>30</v>
      </c>
      <c r="D34" s="54" t="s">
        <v>37</v>
      </c>
      <c r="E34" s="54" t="s">
        <v>100</v>
      </c>
      <c r="F34" s="54" t="str">
        <f t="shared" si="0"/>
        <v>99 7 00 00000</v>
      </c>
      <c r="G34" s="54" t="s">
        <v>357</v>
      </c>
      <c r="H34" s="67">
        <f t="shared" si="10"/>
        <v>2500</v>
      </c>
      <c r="I34" s="56">
        <f t="shared" si="10"/>
        <v>0</v>
      </c>
      <c r="J34" s="163">
        <f t="shared" si="1"/>
        <v>2500</v>
      </c>
      <c r="K34" s="164">
        <f t="shared" si="10"/>
        <v>0</v>
      </c>
      <c r="L34" s="90">
        <f t="shared" si="9"/>
        <v>2500</v>
      </c>
      <c r="M34" s="55">
        <f t="shared" si="11"/>
        <v>1500</v>
      </c>
      <c r="N34" s="55">
        <f t="shared" si="11"/>
        <v>0</v>
      </c>
      <c r="O34" s="131">
        <f t="shared" si="3"/>
        <v>1500</v>
      </c>
      <c r="P34" s="55">
        <f t="shared" si="12"/>
        <v>1500</v>
      </c>
      <c r="Q34" s="55">
        <f t="shared" si="12"/>
        <v>0</v>
      </c>
      <c r="R34" s="131">
        <f t="shared" si="4"/>
        <v>1500</v>
      </c>
    </row>
    <row r="35" spans="1:18" ht="15" customHeight="1">
      <c r="A35" s="53" t="s">
        <v>4</v>
      </c>
      <c r="B35" s="44">
        <v>523</v>
      </c>
      <c r="C35" s="54" t="s">
        <v>30</v>
      </c>
      <c r="D35" s="54" t="s">
        <v>37</v>
      </c>
      <c r="E35" s="54" t="s">
        <v>100</v>
      </c>
      <c r="F35" s="54" t="str">
        <f t="shared" si="0"/>
        <v>99 7 00 00000</v>
      </c>
      <c r="G35" s="54" t="s">
        <v>238</v>
      </c>
      <c r="H35" s="71">
        <v>2500</v>
      </c>
      <c r="I35" s="56"/>
      <c r="J35" s="163">
        <f t="shared" si="1"/>
        <v>2500</v>
      </c>
      <c r="K35" s="164"/>
      <c r="L35" s="90">
        <f t="shared" si="9"/>
        <v>2500</v>
      </c>
      <c r="M35" s="62">
        <v>1500</v>
      </c>
      <c r="N35" s="62"/>
      <c r="O35" s="131">
        <f t="shared" si="3"/>
        <v>1500</v>
      </c>
      <c r="P35" s="62">
        <v>1500</v>
      </c>
      <c r="Q35" s="62"/>
      <c r="R35" s="131">
        <f t="shared" si="4"/>
        <v>1500</v>
      </c>
    </row>
    <row r="36" spans="1:18" ht="16.5" customHeight="1">
      <c r="A36" s="57" t="s">
        <v>5</v>
      </c>
      <c r="B36" s="44">
        <v>523</v>
      </c>
      <c r="C36" s="59" t="s">
        <v>30</v>
      </c>
      <c r="D36" s="59" t="s">
        <v>79</v>
      </c>
      <c r="E36" s="59"/>
      <c r="F36" s="59" t="str">
        <f t="shared" si="0"/>
        <v>   </v>
      </c>
      <c r="G36" s="59"/>
      <c r="H36" s="135">
        <f>H37+H69</f>
        <v>2057.4700000000003</v>
      </c>
      <c r="I36" s="60">
        <f>I37+I69</f>
        <v>201.45</v>
      </c>
      <c r="J36" s="163">
        <f t="shared" si="1"/>
        <v>2258.92</v>
      </c>
      <c r="K36" s="165">
        <f>K37+K69</f>
        <v>3403.218</v>
      </c>
      <c r="L36" s="90">
        <f t="shared" si="9"/>
        <v>5662.138</v>
      </c>
      <c r="M36" s="126">
        <f>M37+M69</f>
        <v>1866.97</v>
      </c>
      <c r="N36" s="126">
        <f>N37+N69</f>
        <v>83.5</v>
      </c>
      <c r="O36" s="131">
        <f t="shared" si="3"/>
        <v>1950.47</v>
      </c>
      <c r="P36" s="126">
        <f>P37+P69</f>
        <v>1841.1200000000001</v>
      </c>
      <c r="Q36" s="126">
        <f>Q37+Q69</f>
        <v>85.8</v>
      </c>
      <c r="R36" s="131">
        <f t="shared" si="4"/>
        <v>1926.92</v>
      </c>
    </row>
    <row r="37" spans="1:18" ht="27.75" customHeight="1">
      <c r="A37" s="53" t="s">
        <v>599</v>
      </c>
      <c r="B37" s="44">
        <v>523</v>
      </c>
      <c r="C37" s="54" t="s">
        <v>30</v>
      </c>
      <c r="D37" s="54" t="s">
        <v>79</v>
      </c>
      <c r="E37" s="54" t="s">
        <v>101</v>
      </c>
      <c r="F37" s="54" t="str">
        <f t="shared" si="0"/>
        <v>01 0 00 00000</v>
      </c>
      <c r="G37" s="54"/>
      <c r="H37" s="67">
        <f>H38+H57+H62</f>
        <v>1957.47</v>
      </c>
      <c r="I37" s="56">
        <f>I38+I57+I62</f>
        <v>201.45</v>
      </c>
      <c r="J37" s="163">
        <f t="shared" si="1"/>
        <v>2158.92</v>
      </c>
      <c r="K37" s="164">
        <f>K38+K57+K62</f>
        <v>3403.218</v>
      </c>
      <c r="L37" s="90">
        <f t="shared" si="9"/>
        <v>5562.138</v>
      </c>
      <c r="M37" s="55">
        <f>M38+M57+M62</f>
        <v>1866.97</v>
      </c>
      <c r="N37" s="55">
        <f>N38+N57+N62</f>
        <v>83.5</v>
      </c>
      <c r="O37" s="131">
        <f t="shared" si="3"/>
        <v>1950.47</v>
      </c>
      <c r="P37" s="55">
        <f>P38+P57+P62</f>
        <v>1841.1200000000001</v>
      </c>
      <c r="Q37" s="55">
        <f>Q38+Q57+Q62</f>
        <v>85.8</v>
      </c>
      <c r="R37" s="131">
        <f t="shared" si="4"/>
        <v>1926.92</v>
      </c>
    </row>
    <row r="38" spans="1:18" ht="25.5" customHeight="1">
      <c r="A38" s="53" t="s">
        <v>332</v>
      </c>
      <c r="B38" s="44">
        <v>523</v>
      </c>
      <c r="C38" s="54" t="s">
        <v>30</v>
      </c>
      <c r="D38" s="54" t="s">
        <v>79</v>
      </c>
      <c r="E38" s="54" t="s">
        <v>102</v>
      </c>
      <c r="F38" s="54" t="str">
        <f t="shared" si="0"/>
        <v>01 1 00 00000</v>
      </c>
      <c r="G38" s="54"/>
      <c r="H38" s="67">
        <f>H39+H46+H53</f>
        <v>299.77</v>
      </c>
      <c r="I38" s="56">
        <f>I39+I46+I53</f>
        <v>0</v>
      </c>
      <c r="J38" s="163">
        <f t="shared" si="1"/>
        <v>299.77</v>
      </c>
      <c r="K38" s="164">
        <f>K39+K46+K53</f>
        <v>501.188</v>
      </c>
      <c r="L38" s="90">
        <f t="shared" si="9"/>
        <v>800.958</v>
      </c>
      <c r="M38" s="55">
        <f>M39+M46+M53</f>
        <v>299.77</v>
      </c>
      <c r="N38" s="55">
        <f>N39+N46+N53</f>
        <v>0</v>
      </c>
      <c r="O38" s="131">
        <f t="shared" si="3"/>
        <v>299.77</v>
      </c>
      <c r="P38" s="55">
        <f>P39+P46+P53</f>
        <v>299.77</v>
      </c>
      <c r="Q38" s="55">
        <f>Q39+Q46+Q53</f>
        <v>0</v>
      </c>
      <c r="R38" s="131">
        <f t="shared" si="4"/>
        <v>299.77</v>
      </c>
    </row>
    <row r="39" spans="1:18" ht="26.25" customHeight="1">
      <c r="A39" s="53" t="s">
        <v>256</v>
      </c>
      <c r="B39" s="44">
        <v>523</v>
      </c>
      <c r="C39" s="54" t="s">
        <v>30</v>
      </c>
      <c r="D39" s="54" t="s">
        <v>79</v>
      </c>
      <c r="E39" s="54" t="s">
        <v>103</v>
      </c>
      <c r="F39" s="54" t="str">
        <f t="shared" si="0"/>
        <v>01 1 01 00000</v>
      </c>
      <c r="G39" s="54"/>
      <c r="H39" s="67">
        <f>H40+H43</f>
        <v>0</v>
      </c>
      <c r="I39" s="56">
        <f>I43</f>
        <v>0</v>
      </c>
      <c r="J39" s="163">
        <f t="shared" si="1"/>
        <v>0</v>
      </c>
      <c r="K39" s="164">
        <f>K43</f>
        <v>501.188</v>
      </c>
      <c r="L39" s="90">
        <f t="shared" si="9"/>
        <v>501.188</v>
      </c>
      <c r="M39" s="55">
        <f>M40+M43</f>
        <v>0</v>
      </c>
      <c r="N39" s="55">
        <f>N40+N43</f>
        <v>0</v>
      </c>
      <c r="O39" s="131">
        <f t="shared" si="3"/>
        <v>0</v>
      </c>
      <c r="P39" s="55">
        <f>P40+P43</f>
        <v>0</v>
      </c>
      <c r="Q39" s="55">
        <f>Q40+Q43</f>
        <v>0</v>
      </c>
      <c r="R39" s="131">
        <f t="shared" si="4"/>
        <v>0</v>
      </c>
    </row>
    <row r="40" spans="1:18" ht="26.25" customHeight="1" hidden="1">
      <c r="A40" s="53" t="s">
        <v>42</v>
      </c>
      <c r="B40" s="44">
        <v>523</v>
      </c>
      <c r="C40" s="54" t="s">
        <v>30</v>
      </c>
      <c r="D40" s="54" t="s">
        <v>79</v>
      </c>
      <c r="E40" s="54" t="s">
        <v>104</v>
      </c>
      <c r="F40" s="54" t="str">
        <f t="shared" si="0"/>
        <v>01 1 01 74010</v>
      </c>
      <c r="G40" s="54"/>
      <c r="H40" s="71">
        <f>H41</f>
        <v>0</v>
      </c>
      <c r="I40" s="56"/>
      <c r="J40" s="163">
        <f t="shared" si="1"/>
        <v>0</v>
      </c>
      <c r="K40" s="164"/>
      <c r="L40" s="90">
        <f t="shared" si="9"/>
        <v>0</v>
      </c>
      <c r="M40" s="62">
        <f>M41</f>
        <v>0</v>
      </c>
      <c r="N40" s="62">
        <f>N41</f>
        <v>0</v>
      </c>
      <c r="O40" s="131">
        <f t="shared" si="3"/>
        <v>0</v>
      </c>
      <c r="P40" s="62">
        <f>P41</f>
        <v>0</v>
      </c>
      <c r="Q40" s="62">
        <f>Q41</f>
        <v>0</v>
      </c>
      <c r="R40" s="131">
        <f t="shared" si="4"/>
        <v>0</v>
      </c>
    </row>
    <row r="41" spans="1:18" ht="27" customHeight="1" hidden="1">
      <c r="A41" s="53" t="s">
        <v>354</v>
      </c>
      <c r="B41" s="44">
        <v>523</v>
      </c>
      <c r="C41" s="54" t="s">
        <v>30</v>
      </c>
      <c r="D41" s="54" t="s">
        <v>79</v>
      </c>
      <c r="E41" s="54" t="s">
        <v>104</v>
      </c>
      <c r="F41" s="54" t="str">
        <f t="shared" si="0"/>
        <v>01 1 01 74010</v>
      </c>
      <c r="G41" s="54" t="s">
        <v>355</v>
      </c>
      <c r="H41" s="71">
        <f>H42</f>
        <v>0</v>
      </c>
      <c r="I41" s="56"/>
      <c r="J41" s="163">
        <f t="shared" si="1"/>
        <v>0</v>
      </c>
      <c r="K41" s="164"/>
      <c r="L41" s="90">
        <f t="shared" si="9"/>
        <v>0</v>
      </c>
      <c r="M41" s="62">
        <f>M42</f>
        <v>0</v>
      </c>
      <c r="N41" s="62">
        <f>N42</f>
        <v>0</v>
      </c>
      <c r="O41" s="131">
        <f t="shared" si="3"/>
        <v>0</v>
      </c>
      <c r="P41" s="62">
        <f>P42</f>
        <v>0</v>
      </c>
      <c r="Q41" s="62">
        <f>Q42</f>
        <v>0</v>
      </c>
      <c r="R41" s="131">
        <f t="shared" si="4"/>
        <v>0</v>
      </c>
    </row>
    <row r="42" spans="1:18" ht="27" customHeight="1" hidden="1">
      <c r="A42" s="53" t="s">
        <v>289</v>
      </c>
      <c r="B42" s="44">
        <v>523</v>
      </c>
      <c r="C42" s="54" t="s">
        <v>30</v>
      </c>
      <c r="D42" s="54" t="s">
        <v>79</v>
      </c>
      <c r="E42" s="54" t="s">
        <v>104</v>
      </c>
      <c r="F42" s="54" t="str">
        <f t="shared" si="0"/>
        <v>01 1 01 74010</v>
      </c>
      <c r="G42" s="54" t="s">
        <v>288</v>
      </c>
      <c r="H42" s="71"/>
      <c r="I42" s="56"/>
      <c r="J42" s="163">
        <f t="shared" si="1"/>
        <v>0</v>
      </c>
      <c r="K42" s="164"/>
      <c r="L42" s="90">
        <f t="shared" si="9"/>
        <v>0</v>
      </c>
      <c r="M42" s="62"/>
      <c r="N42" s="62"/>
      <c r="O42" s="131">
        <f t="shared" si="3"/>
        <v>0</v>
      </c>
      <c r="P42" s="62"/>
      <c r="Q42" s="62"/>
      <c r="R42" s="131">
        <f t="shared" si="4"/>
        <v>0</v>
      </c>
    </row>
    <row r="43" spans="1:18" ht="24.75" customHeight="1">
      <c r="A43" s="53" t="s">
        <v>92</v>
      </c>
      <c r="B43" s="44">
        <v>523</v>
      </c>
      <c r="C43" s="54" t="s">
        <v>30</v>
      </c>
      <c r="D43" s="54" t="s">
        <v>79</v>
      </c>
      <c r="E43" s="54" t="s">
        <v>105</v>
      </c>
      <c r="F43" s="54" t="str">
        <f t="shared" si="0"/>
        <v>01 1 01 74020</v>
      </c>
      <c r="G43" s="54"/>
      <c r="H43" s="67">
        <f>H44</f>
        <v>0</v>
      </c>
      <c r="I43" s="56">
        <f>I44</f>
        <v>0</v>
      </c>
      <c r="J43" s="163">
        <f t="shared" si="1"/>
        <v>0</v>
      </c>
      <c r="K43" s="164">
        <f>K44</f>
        <v>501.188</v>
      </c>
      <c r="L43" s="90">
        <f t="shared" si="9"/>
        <v>501.188</v>
      </c>
      <c r="M43" s="55">
        <f>M44</f>
        <v>0</v>
      </c>
      <c r="N43" s="55">
        <f>N44</f>
        <v>0</v>
      </c>
      <c r="O43" s="131">
        <f t="shared" si="3"/>
        <v>0</v>
      </c>
      <c r="P43" s="55">
        <f>P44</f>
        <v>0</v>
      </c>
      <c r="Q43" s="55">
        <f>Q44</f>
        <v>0</v>
      </c>
      <c r="R43" s="131">
        <f t="shared" si="4"/>
        <v>0</v>
      </c>
    </row>
    <row r="44" spans="1:18" ht="26.25" customHeight="1">
      <c r="A44" s="53" t="s">
        <v>354</v>
      </c>
      <c r="B44" s="44">
        <v>523</v>
      </c>
      <c r="C44" s="54" t="s">
        <v>30</v>
      </c>
      <c r="D44" s="54" t="s">
        <v>79</v>
      </c>
      <c r="E44" s="54" t="s">
        <v>105</v>
      </c>
      <c r="F44" s="54" t="str">
        <f t="shared" si="0"/>
        <v>01 1 01 74020</v>
      </c>
      <c r="G44" s="54" t="s">
        <v>355</v>
      </c>
      <c r="H44" s="67">
        <f>H45</f>
        <v>0</v>
      </c>
      <c r="I44" s="56">
        <f>I45</f>
        <v>0</v>
      </c>
      <c r="J44" s="163">
        <f t="shared" si="1"/>
        <v>0</v>
      </c>
      <c r="K44" s="164">
        <f>K45</f>
        <v>501.188</v>
      </c>
      <c r="L44" s="90">
        <f t="shared" si="9"/>
        <v>501.188</v>
      </c>
      <c r="M44" s="55">
        <f>M45</f>
        <v>0</v>
      </c>
      <c r="N44" s="55">
        <f>N45</f>
        <v>0</v>
      </c>
      <c r="O44" s="131">
        <f t="shared" si="3"/>
        <v>0</v>
      </c>
      <c r="P44" s="55">
        <f>P45</f>
        <v>0</v>
      </c>
      <c r="Q44" s="55">
        <f>Q45</f>
        <v>0</v>
      </c>
      <c r="R44" s="131">
        <f t="shared" si="4"/>
        <v>0</v>
      </c>
    </row>
    <row r="45" spans="1:18" ht="27" customHeight="1">
      <c r="A45" s="53" t="s">
        <v>289</v>
      </c>
      <c r="B45" s="44">
        <v>523</v>
      </c>
      <c r="C45" s="54" t="s">
        <v>30</v>
      </c>
      <c r="D45" s="54" t="s">
        <v>79</v>
      </c>
      <c r="E45" s="54" t="s">
        <v>105</v>
      </c>
      <c r="F45" s="54" t="str">
        <f t="shared" si="0"/>
        <v>01 1 01 74020</v>
      </c>
      <c r="G45" s="54" t="s">
        <v>288</v>
      </c>
      <c r="H45" s="71"/>
      <c r="I45" s="56"/>
      <c r="J45" s="163">
        <f>H45+I45</f>
        <v>0</v>
      </c>
      <c r="K45" s="164">
        <v>501.188</v>
      </c>
      <c r="L45" s="90">
        <f>J45+K45</f>
        <v>501.188</v>
      </c>
      <c r="M45" s="62"/>
      <c r="N45" s="62"/>
      <c r="O45" s="131">
        <f t="shared" si="3"/>
        <v>0</v>
      </c>
      <c r="P45" s="62"/>
      <c r="Q45" s="62"/>
      <c r="R45" s="131">
        <f t="shared" si="4"/>
        <v>0</v>
      </c>
    </row>
    <row r="46" spans="1:18" ht="25.5" customHeight="1" hidden="1">
      <c r="A46" s="53" t="s">
        <v>139</v>
      </c>
      <c r="B46" s="44">
        <v>523</v>
      </c>
      <c r="C46" s="54" t="s">
        <v>30</v>
      </c>
      <c r="D46" s="54" t="s">
        <v>79</v>
      </c>
      <c r="E46" s="54" t="s">
        <v>106</v>
      </c>
      <c r="F46" s="54" t="str">
        <f t="shared" si="0"/>
        <v>01 1 02 00000</v>
      </c>
      <c r="G46" s="54"/>
      <c r="H46" s="67">
        <f>H47+H50</f>
        <v>0</v>
      </c>
      <c r="I46" s="56">
        <f>I47+I50</f>
        <v>0</v>
      </c>
      <c r="J46" s="163">
        <f t="shared" si="1"/>
        <v>0</v>
      </c>
      <c r="K46" s="164">
        <f>K47+K50</f>
        <v>0</v>
      </c>
      <c r="L46" s="90">
        <f aca="true" t="shared" si="13" ref="L46:L98">J46+K46</f>
        <v>0</v>
      </c>
      <c r="M46" s="55">
        <f>M47+M50</f>
        <v>0</v>
      </c>
      <c r="N46" s="55">
        <f>N47+N50</f>
        <v>0</v>
      </c>
      <c r="O46" s="131">
        <f t="shared" si="3"/>
        <v>0</v>
      </c>
      <c r="P46" s="55">
        <f>P47+P50</f>
        <v>0</v>
      </c>
      <c r="Q46" s="55">
        <f>Q47+Q50</f>
        <v>0</v>
      </c>
      <c r="R46" s="131">
        <f t="shared" si="4"/>
        <v>0</v>
      </c>
    </row>
    <row r="47" spans="1:18" ht="15" customHeight="1" hidden="1">
      <c r="A47" s="53" t="s">
        <v>46</v>
      </c>
      <c r="B47" s="44">
        <v>523</v>
      </c>
      <c r="C47" s="54" t="s">
        <v>30</v>
      </c>
      <c r="D47" s="54" t="s">
        <v>79</v>
      </c>
      <c r="E47" s="54" t="s">
        <v>107</v>
      </c>
      <c r="F47" s="54" t="str">
        <f t="shared" si="0"/>
        <v>01 1 02 74030</v>
      </c>
      <c r="G47" s="54"/>
      <c r="H47" s="71">
        <f>H48</f>
        <v>0</v>
      </c>
      <c r="I47" s="56"/>
      <c r="J47" s="163">
        <f t="shared" si="1"/>
        <v>0</v>
      </c>
      <c r="K47" s="164"/>
      <c r="L47" s="90">
        <f t="shared" si="13"/>
        <v>0</v>
      </c>
      <c r="M47" s="62">
        <f>M48</f>
        <v>0</v>
      </c>
      <c r="N47" s="62">
        <f>N48</f>
        <v>0</v>
      </c>
      <c r="O47" s="131">
        <f t="shared" si="3"/>
        <v>0</v>
      </c>
      <c r="P47" s="62">
        <f>P48</f>
        <v>0</v>
      </c>
      <c r="Q47" s="62">
        <f>Q48</f>
        <v>0</v>
      </c>
      <c r="R47" s="131">
        <f t="shared" si="4"/>
        <v>0</v>
      </c>
    </row>
    <row r="48" spans="1:18" ht="24" customHeight="1" hidden="1">
      <c r="A48" s="53" t="s">
        <v>354</v>
      </c>
      <c r="B48" s="44">
        <v>523</v>
      </c>
      <c r="C48" s="54" t="s">
        <v>30</v>
      </c>
      <c r="D48" s="54" t="s">
        <v>79</v>
      </c>
      <c r="E48" s="54" t="s">
        <v>107</v>
      </c>
      <c r="F48" s="54" t="str">
        <f t="shared" si="0"/>
        <v>01 1 02 74030</v>
      </c>
      <c r="G48" s="54" t="s">
        <v>355</v>
      </c>
      <c r="H48" s="71">
        <f>H49</f>
        <v>0</v>
      </c>
      <c r="I48" s="56"/>
      <c r="J48" s="163">
        <f t="shared" si="1"/>
        <v>0</v>
      </c>
      <c r="K48" s="164"/>
      <c r="L48" s="90">
        <f t="shared" si="13"/>
        <v>0</v>
      </c>
      <c r="M48" s="62">
        <f>M49</f>
        <v>0</v>
      </c>
      <c r="N48" s="62">
        <f>N49</f>
        <v>0</v>
      </c>
      <c r="O48" s="131">
        <f t="shared" si="3"/>
        <v>0</v>
      </c>
      <c r="P48" s="62">
        <f>P49</f>
        <v>0</v>
      </c>
      <c r="Q48" s="62">
        <f>Q49</f>
        <v>0</v>
      </c>
      <c r="R48" s="131">
        <f t="shared" si="4"/>
        <v>0</v>
      </c>
    </row>
    <row r="49" spans="1:18" ht="27" customHeight="1" hidden="1">
      <c r="A49" s="53" t="s">
        <v>289</v>
      </c>
      <c r="B49" s="44">
        <v>523</v>
      </c>
      <c r="C49" s="54" t="s">
        <v>30</v>
      </c>
      <c r="D49" s="54" t="s">
        <v>79</v>
      </c>
      <c r="E49" s="54" t="s">
        <v>107</v>
      </c>
      <c r="F49" s="54" t="str">
        <f t="shared" si="0"/>
        <v>01 1 02 74030</v>
      </c>
      <c r="G49" s="54" t="s">
        <v>288</v>
      </c>
      <c r="H49" s="71"/>
      <c r="I49" s="56"/>
      <c r="J49" s="163">
        <f t="shared" si="1"/>
        <v>0</v>
      </c>
      <c r="K49" s="164"/>
      <c r="L49" s="90">
        <f t="shared" si="13"/>
        <v>0</v>
      </c>
      <c r="M49" s="62"/>
      <c r="N49" s="62"/>
      <c r="O49" s="131">
        <f t="shared" si="3"/>
        <v>0</v>
      </c>
      <c r="P49" s="62"/>
      <c r="Q49" s="62"/>
      <c r="R49" s="131">
        <f t="shared" si="4"/>
        <v>0</v>
      </c>
    </row>
    <row r="50" spans="1:18" ht="15" customHeight="1" hidden="1">
      <c r="A50" s="53" t="s">
        <v>47</v>
      </c>
      <c r="B50" s="44">
        <v>523</v>
      </c>
      <c r="C50" s="54" t="s">
        <v>30</v>
      </c>
      <c r="D50" s="54" t="s">
        <v>79</v>
      </c>
      <c r="E50" s="54" t="s">
        <v>137</v>
      </c>
      <c r="F50" s="54" t="str">
        <f t="shared" si="0"/>
        <v>01 1 02 74040</v>
      </c>
      <c r="G50" s="54"/>
      <c r="H50" s="71">
        <f>H51</f>
        <v>0</v>
      </c>
      <c r="I50" s="56"/>
      <c r="J50" s="163">
        <f t="shared" si="1"/>
        <v>0</v>
      </c>
      <c r="K50" s="164"/>
      <c r="L50" s="90">
        <f t="shared" si="13"/>
        <v>0</v>
      </c>
      <c r="M50" s="62">
        <f>M51</f>
        <v>0</v>
      </c>
      <c r="N50" s="62">
        <f>N51</f>
        <v>0</v>
      </c>
      <c r="O50" s="131">
        <f t="shared" si="3"/>
        <v>0</v>
      </c>
      <c r="P50" s="62">
        <f>P51</f>
        <v>0</v>
      </c>
      <c r="Q50" s="62">
        <f>Q51</f>
        <v>0</v>
      </c>
      <c r="R50" s="131">
        <f t="shared" si="4"/>
        <v>0</v>
      </c>
    </row>
    <row r="51" spans="1:18" ht="27.75" customHeight="1" hidden="1">
      <c r="A51" s="53" t="s">
        <v>354</v>
      </c>
      <c r="B51" s="44">
        <v>523</v>
      </c>
      <c r="C51" s="54" t="s">
        <v>30</v>
      </c>
      <c r="D51" s="54" t="s">
        <v>79</v>
      </c>
      <c r="E51" s="54" t="s">
        <v>137</v>
      </c>
      <c r="F51" s="54" t="str">
        <f t="shared" si="0"/>
        <v>01 1 02 74040</v>
      </c>
      <c r="G51" s="54" t="s">
        <v>355</v>
      </c>
      <c r="H51" s="71">
        <f>H52</f>
        <v>0</v>
      </c>
      <c r="I51" s="56"/>
      <c r="J51" s="163">
        <f t="shared" si="1"/>
        <v>0</v>
      </c>
      <c r="K51" s="164"/>
      <c r="L51" s="90">
        <f t="shared" si="13"/>
        <v>0</v>
      </c>
      <c r="M51" s="62">
        <f>M52</f>
        <v>0</v>
      </c>
      <c r="N51" s="62">
        <f>N52</f>
        <v>0</v>
      </c>
      <c r="O51" s="131">
        <f t="shared" si="3"/>
        <v>0</v>
      </c>
      <c r="P51" s="62">
        <f>P52</f>
        <v>0</v>
      </c>
      <c r="Q51" s="62">
        <f>Q52</f>
        <v>0</v>
      </c>
      <c r="R51" s="131">
        <f t="shared" si="4"/>
        <v>0</v>
      </c>
    </row>
    <row r="52" spans="1:18" ht="27" customHeight="1" hidden="1">
      <c r="A52" s="53" t="s">
        <v>289</v>
      </c>
      <c r="B52" s="44">
        <v>523</v>
      </c>
      <c r="C52" s="54" t="s">
        <v>30</v>
      </c>
      <c r="D52" s="54" t="s">
        <v>79</v>
      </c>
      <c r="E52" s="54" t="s">
        <v>137</v>
      </c>
      <c r="F52" s="54" t="str">
        <f t="shared" si="0"/>
        <v>01 1 02 74040</v>
      </c>
      <c r="G52" s="54" t="s">
        <v>288</v>
      </c>
      <c r="H52" s="71"/>
      <c r="I52" s="56"/>
      <c r="J52" s="163">
        <f t="shared" si="1"/>
        <v>0</v>
      </c>
      <c r="K52" s="164"/>
      <c r="L52" s="90">
        <f t="shared" si="13"/>
        <v>0</v>
      </c>
      <c r="M52" s="62"/>
      <c r="N52" s="62"/>
      <c r="O52" s="131">
        <f t="shared" si="3"/>
        <v>0</v>
      </c>
      <c r="P52" s="62"/>
      <c r="Q52" s="62"/>
      <c r="R52" s="131">
        <f t="shared" si="4"/>
        <v>0</v>
      </c>
    </row>
    <row r="53" spans="1:18" ht="26.25" customHeight="1">
      <c r="A53" s="53" t="s">
        <v>244</v>
      </c>
      <c r="B53" s="44">
        <v>523</v>
      </c>
      <c r="C53" s="54" t="s">
        <v>30</v>
      </c>
      <c r="D53" s="54" t="s">
        <v>79</v>
      </c>
      <c r="E53" s="54" t="s">
        <v>108</v>
      </c>
      <c r="F53" s="54" t="str">
        <f t="shared" si="0"/>
        <v>01 1 03 00000</v>
      </c>
      <c r="G53" s="54"/>
      <c r="H53" s="67">
        <f aca="true" t="shared" si="14" ref="H53:K55">H54</f>
        <v>299.77</v>
      </c>
      <c r="I53" s="56">
        <f t="shared" si="14"/>
        <v>0</v>
      </c>
      <c r="J53" s="163">
        <f t="shared" si="1"/>
        <v>299.77</v>
      </c>
      <c r="K53" s="164">
        <f t="shared" si="14"/>
        <v>0</v>
      </c>
      <c r="L53" s="90">
        <f t="shared" si="13"/>
        <v>299.77</v>
      </c>
      <c r="M53" s="55">
        <f aca="true" t="shared" si="15" ref="M53:N55">M54</f>
        <v>299.77</v>
      </c>
      <c r="N53" s="55">
        <f t="shared" si="15"/>
        <v>0</v>
      </c>
      <c r="O53" s="131">
        <f t="shared" si="3"/>
        <v>299.77</v>
      </c>
      <c r="P53" s="55">
        <f aca="true" t="shared" si="16" ref="P53:Q55">P54</f>
        <v>299.77</v>
      </c>
      <c r="Q53" s="55">
        <f t="shared" si="16"/>
        <v>0</v>
      </c>
      <c r="R53" s="131">
        <f t="shared" si="4"/>
        <v>299.77</v>
      </c>
    </row>
    <row r="54" spans="1:18" ht="26.25" customHeight="1">
      <c r="A54" s="53" t="s">
        <v>109</v>
      </c>
      <c r="B54" s="44">
        <v>523</v>
      </c>
      <c r="C54" s="54" t="s">
        <v>30</v>
      </c>
      <c r="D54" s="54" t="s">
        <v>79</v>
      </c>
      <c r="E54" s="54" t="s">
        <v>138</v>
      </c>
      <c r="F54" s="54" t="str">
        <f t="shared" si="0"/>
        <v>01 1 03 74220</v>
      </c>
      <c r="G54" s="54"/>
      <c r="H54" s="67">
        <f t="shared" si="14"/>
        <v>299.77</v>
      </c>
      <c r="I54" s="56">
        <f t="shared" si="14"/>
        <v>0</v>
      </c>
      <c r="J54" s="163">
        <f t="shared" si="1"/>
        <v>299.77</v>
      </c>
      <c r="K54" s="164">
        <f t="shared" si="14"/>
        <v>0</v>
      </c>
      <c r="L54" s="90">
        <f t="shared" si="13"/>
        <v>299.77</v>
      </c>
      <c r="M54" s="55">
        <f t="shared" si="15"/>
        <v>299.77</v>
      </c>
      <c r="N54" s="55">
        <f t="shared" si="15"/>
        <v>0</v>
      </c>
      <c r="O54" s="131">
        <f t="shared" si="3"/>
        <v>299.77</v>
      </c>
      <c r="P54" s="55">
        <f t="shared" si="16"/>
        <v>299.77</v>
      </c>
      <c r="Q54" s="55">
        <f t="shared" si="16"/>
        <v>0</v>
      </c>
      <c r="R54" s="131">
        <f t="shared" si="4"/>
        <v>299.77</v>
      </c>
    </row>
    <row r="55" spans="1:18" ht="26.25" customHeight="1">
      <c r="A55" s="53" t="s">
        <v>354</v>
      </c>
      <c r="B55" s="44">
        <v>523</v>
      </c>
      <c r="C55" s="54" t="s">
        <v>30</v>
      </c>
      <c r="D55" s="54" t="s">
        <v>79</v>
      </c>
      <c r="E55" s="54" t="s">
        <v>138</v>
      </c>
      <c r="F55" s="54" t="str">
        <f t="shared" si="0"/>
        <v>01 1 03 74220</v>
      </c>
      <c r="G55" s="54" t="s">
        <v>355</v>
      </c>
      <c r="H55" s="67">
        <f t="shared" si="14"/>
        <v>299.77</v>
      </c>
      <c r="I55" s="56">
        <f t="shared" si="14"/>
        <v>0</v>
      </c>
      <c r="J55" s="163">
        <f t="shared" si="1"/>
        <v>299.77</v>
      </c>
      <c r="K55" s="164">
        <f t="shared" si="14"/>
        <v>0</v>
      </c>
      <c r="L55" s="90">
        <f t="shared" si="13"/>
        <v>299.77</v>
      </c>
      <c r="M55" s="55">
        <f t="shared" si="15"/>
        <v>299.77</v>
      </c>
      <c r="N55" s="55">
        <f t="shared" si="15"/>
        <v>0</v>
      </c>
      <c r="O55" s="131">
        <f t="shared" si="3"/>
        <v>299.77</v>
      </c>
      <c r="P55" s="55">
        <f t="shared" si="16"/>
        <v>299.77</v>
      </c>
      <c r="Q55" s="55">
        <f t="shared" si="16"/>
        <v>0</v>
      </c>
      <c r="R55" s="131">
        <f t="shared" si="4"/>
        <v>299.77</v>
      </c>
    </row>
    <row r="56" spans="1:18" ht="26.25" customHeight="1">
      <c r="A56" s="53" t="s">
        <v>289</v>
      </c>
      <c r="B56" s="44">
        <v>523</v>
      </c>
      <c r="C56" s="54" t="s">
        <v>30</v>
      </c>
      <c r="D56" s="54" t="s">
        <v>79</v>
      </c>
      <c r="E56" s="54" t="s">
        <v>138</v>
      </c>
      <c r="F56" s="54" t="str">
        <f t="shared" si="0"/>
        <v>01 1 03 74220</v>
      </c>
      <c r="G56" s="54" t="s">
        <v>288</v>
      </c>
      <c r="H56" s="71">
        <v>299.77</v>
      </c>
      <c r="I56" s="56"/>
      <c r="J56" s="163">
        <f t="shared" si="1"/>
        <v>299.77</v>
      </c>
      <c r="K56" s="164"/>
      <c r="L56" s="90">
        <f t="shared" si="13"/>
        <v>299.77</v>
      </c>
      <c r="M56" s="62">
        <v>299.77</v>
      </c>
      <c r="N56" s="62"/>
      <c r="O56" s="131">
        <f t="shared" si="3"/>
        <v>299.77</v>
      </c>
      <c r="P56" s="62">
        <v>299.77</v>
      </c>
      <c r="Q56" s="62"/>
      <c r="R56" s="131">
        <f t="shared" si="4"/>
        <v>299.77</v>
      </c>
    </row>
    <row r="57" spans="1:18" ht="26.25" customHeight="1">
      <c r="A57" s="53" t="s">
        <v>333</v>
      </c>
      <c r="B57" s="44">
        <v>523</v>
      </c>
      <c r="C57" s="54" t="s">
        <v>30</v>
      </c>
      <c r="D57" s="54" t="s">
        <v>79</v>
      </c>
      <c r="E57" s="54" t="s">
        <v>110</v>
      </c>
      <c r="F57" s="54" t="str">
        <f t="shared" si="0"/>
        <v>01 2 00 00000</v>
      </c>
      <c r="G57" s="54"/>
      <c r="H57" s="67">
        <f aca="true" t="shared" si="17" ref="H57:K60">H58</f>
        <v>333.55</v>
      </c>
      <c r="I57" s="56">
        <f t="shared" si="17"/>
        <v>0</v>
      </c>
      <c r="J57" s="163">
        <f t="shared" si="1"/>
        <v>333.55</v>
      </c>
      <c r="K57" s="164">
        <f t="shared" si="17"/>
        <v>2124</v>
      </c>
      <c r="L57" s="90">
        <f t="shared" si="13"/>
        <v>2457.55</v>
      </c>
      <c r="M57" s="55">
        <f aca="true" t="shared" si="18" ref="M57:N60">M58</f>
        <v>243.05</v>
      </c>
      <c r="N57" s="55">
        <f t="shared" si="18"/>
        <v>0</v>
      </c>
      <c r="O57" s="131">
        <f t="shared" si="3"/>
        <v>243.05</v>
      </c>
      <c r="P57" s="55">
        <f aca="true" t="shared" si="19" ref="P57:Q60">P58</f>
        <v>217.2</v>
      </c>
      <c r="Q57" s="55">
        <f t="shared" si="19"/>
        <v>0</v>
      </c>
      <c r="R57" s="131">
        <f t="shared" si="4"/>
        <v>217.2</v>
      </c>
    </row>
    <row r="58" spans="1:18" ht="26.25" customHeight="1">
      <c r="A58" s="53" t="s">
        <v>245</v>
      </c>
      <c r="B58" s="44">
        <v>523</v>
      </c>
      <c r="C58" s="54" t="s">
        <v>30</v>
      </c>
      <c r="D58" s="54" t="s">
        <v>79</v>
      </c>
      <c r="E58" s="54" t="s">
        <v>111</v>
      </c>
      <c r="F58" s="54" t="str">
        <f t="shared" si="0"/>
        <v>01 2 01 00000</v>
      </c>
      <c r="G58" s="54"/>
      <c r="H58" s="67">
        <f t="shared" si="17"/>
        <v>333.55</v>
      </c>
      <c r="I58" s="56">
        <f t="shared" si="17"/>
        <v>0</v>
      </c>
      <c r="J58" s="163">
        <f t="shared" si="1"/>
        <v>333.55</v>
      </c>
      <c r="K58" s="164">
        <f t="shared" si="17"/>
        <v>2124</v>
      </c>
      <c r="L58" s="90">
        <f t="shared" si="13"/>
        <v>2457.55</v>
      </c>
      <c r="M58" s="55">
        <f t="shared" si="18"/>
        <v>243.05</v>
      </c>
      <c r="N58" s="55">
        <f t="shared" si="18"/>
        <v>0</v>
      </c>
      <c r="O58" s="131">
        <f t="shared" si="3"/>
        <v>243.05</v>
      </c>
      <c r="P58" s="55">
        <f t="shared" si="19"/>
        <v>217.2</v>
      </c>
      <c r="Q58" s="55">
        <f t="shared" si="19"/>
        <v>0</v>
      </c>
      <c r="R58" s="131">
        <f t="shared" si="4"/>
        <v>217.2</v>
      </c>
    </row>
    <row r="59" spans="1:18" ht="26.25" customHeight="1">
      <c r="A59" s="53" t="s">
        <v>41</v>
      </c>
      <c r="B59" s="44">
        <v>523</v>
      </c>
      <c r="C59" s="54" t="s">
        <v>30</v>
      </c>
      <c r="D59" s="54" t="s">
        <v>79</v>
      </c>
      <c r="E59" s="54" t="s">
        <v>112</v>
      </c>
      <c r="F59" s="54" t="str">
        <f t="shared" si="0"/>
        <v>01 2 01 70010</v>
      </c>
      <c r="G59" s="54"/>
      <c r="H59" s="67">
        <f t="shared" si="17"/>
        <v>333.55</v>
      </c>
      <c r="I59" s="56">
        <f t="shared" si="17"/>
        <v>0</v>
      </c>
      <c r="J59" s="163">
        <f t="shared" si="1"/>
        <v>333.55</v>
      </c>
      <c r="K59" s="164">
        <f t="shared" si="17"/>
        <v>2124</v>
      </c>
      <c r="L59" s="90">
        <f t="shared" si="13"/>
        <v>2457.55</v>
      </c>
      <c r="M59" s="55">
        <f t="shared" si="18"/>
        <v>243.05</v>
      </c>
      <c r="N59" s="55">
        <f t="shared" si="18"/>
        <v>0</v>
      </c>
      <c r="O59" s="131">
        <f t="shared" si="3"/>
        <v>243.05</v>
      </c>
      <c r="P59" s="55">
        <f t="shared" si="19"/>
        <v>217.2</v>
      </c>
      <c r="Q59" s="55">
        <f t="shared" si="19"/>
        <v>0</v>
      </c>
      <c r="R59" s="131">
        <f t="shared" si="4"/>
        <v>217.2</v>
      </c>
    </row>
    <row r="60" spans="1:18" ht="26.25" customHeight="1">
      <c r="A60" s="53" t="s">
        <v>354</v>
      </c>
      <c r="B60" s="44">
        <v>523</v>
      </c>
      <c r="C60" s="54" t="s">
        <v>30</v>
      </c>
      <c r="D60" s="54" t="s">
        <v>79</v>
      </c>
      <c r="E60" s="54" t="s">
        <v>112</v>
      </c>
      <c r="F60" s="54" t="str">
        <f t="shared" si="0"/>
        <v>01 2 01 70010</v>
      </c>
      <c r="G60" s="54" t="s">
        <v>355</v>
      </c>
      <c r="H60" s="67">
        <f t="shared" si="17"/>
        <v>333.55</v>
      </c>
      <c r="I60" s="56">
        <f t="shared" si="17"/>
        <v>0</v>
      </c>
      <c r="J60" s="163">
        <f t="shared" si="1"/>
        <v>333.55</v>
      </c>
      <c r="K60" s="164">
        <f t="shared" si="17"/>
        <v>2124</v>
      </c>
      <c r="L60" s="90">
        <f t="shared" si="13"/>
        <v>2457.55</v>
      </c>
      <c r="M60" s="55">
        <f t="shared" si="18"/>
        <v>243.05</v>
      </c>
      <c r="N60" s="55">
        <f t="shared" si="18"/>
        <v>0</v>
      </c>
      <c r="O60" s="131">
        <f t="shared" si="3"/>
        <v>243.05</v>
      </c>
      <c r="P60" s="55">
        <f t="shared" si="19"/>
        <v>217.2</v>
      </c>
      <c r="Q60" s="55">
        <f t="shared" si="19"/>
        <v>0</v>
      </c>
      <c r="R60" s="131">
        <f t="shared" si="4"/>
        <v>217.2</v>
      </c>
    </row>
    <row r="61" spans="1:18" ht="26.25" customHeight="1">
      <c r="A61" s="53" t="s">
        <v>289</v>
      </c>
      <c r="B61" s="44">
        <v>523</v>
      </c>
      <c r="C61" s="54" t="s">
        <v>30</v>
      </c>
      <c r="D61" s="54" t="s">
        <v>79</v>
      </c>
      <c r="E61" s="54" t="s">
        <v>112</v>
      </c>
      <c r="F61" s="54" t="str">
        <f t="shared" si="0"/>
        <v>01 2 01 70010</v>
      </c>
      <c r="G61" s="54" t="s">
        <v>288</v>
      </c>
      <c r="H61" s="71">
        <v>333.55</v>
      </c>
      <c r="I61" s="56"/>
      <c r="J61" s="163">
        <f t="shared" si="1"/>
        <v>333.55</v>
      </c>
      <c r="K61" s="164">
        <v>2124</v>
      </c>
      <c r="L61" s="90">
        <f t="shared" si="13"/>
        <v>2457.55</v>
      </c>
      <c r="M61" s="62">
        <v>243.05</v>
      </c>
      <c r="N61" s="62"/>
      <c r="O61" s="131">
        <f t="shared" si="3"/>
        <v>243.05</v>
      </c>
      <c r="P61" s="62">
        <v>217.2</v>
      </c>
      <c r="Q61" s="62"/>
      <c r="R61" s="131">
        <f t="shared" si="4"/>
        <v>217.2</v>
      </c>
    </row>
    <row r="62" spans="1:18" ht="39.75" customHeight="1">
      <c r="A62" s="53" t="s">
        <v>600</v>
      </c>
      <c r="B62" s="44">
        <v>523</v>
      </c>
      <c r="C62" s="54" t="s">
        <v>30</v>
      </c>
      <c r="D62" s="54" t="s">
        <v>79</v>
      </c>
      <c r="E62" s="54" t="s">
        <v>113</v>
      </c>
      <c r="F62" s="54" t="str">
        <f t="shared" si="0"/>
        <v>01 3 00 00000</v>
      </c>
      <c r="G62" s="54"/>
      <c r="H62" s="67">
        <f>H63</f>
        <v>1324.15</v>
      </c>
      <c r="I62" s="56">
        <f>I63</f>
        <v>201.45</v>
      </c>
      <c r="J62" s="163">
        <f t="shared" si="1"/>
        <v>1525.6000000000001</v>
      </c>
      <c r="K62" s="164">
        <f>K63</f>
        <v>778.03</v>
      </c>
      <c r="L62" s="90">
        <f t="shared" si="13"/>
        <v>2303.63</v>
      </c>
      <c r="M62" s="55">
        <f>M63</f>
        <v>1324.15</v>
      </c>
      <c r="N62" s="55">
        <f>N63</f>
        <v>83.5</v>
      </c>
      <c r="O62" s="131">
        <f t="shared" si="3"/>
        <v>1407.65</v>
      </c>
      <c r="P62" s="55">
        <f>P63</f>
        <v>1324.15</v>
      </c>
      <c r="Q62" s="55">
        <f>Q63</f>
        <v>85.8</v>
      </c>
      <c r="R62" s="131">
        <f t="shared" si="4"/>
        <v>1409.95</v>
      </c>
    </row>
    <row r="63" spans="1:18" ht="25.5">
      <c r="A63" s="53" t="s">
        <v>246</v>
      </c>
      <c r="B63" s="44">
        <v>523</v>
      </c>
      <c r="C63" s="54" t="s">
        <v>30</v>
      </c>
      <c r="D63" s="54" t="s">
        <v>79</v>
      </c>
      <c r="E63" s="54" t="s">
        <v>115</v>
      </c>
      <c r="F63" s="54" t="str">
        <f t="shared" si="0"/>
        <v>01 3 01 00000</v>
      </c>
      <c r="G63" s="54"/>
      <c r="H63" s="67">
        <f>H64</f>
        <v>1324.15</v>
      </c>
      <c r="I63" s="56">
        <f>I64</f>
        <v>201.45</v>
      </c>
      <c r="J63" s="163">
        <f t="shared" si="1"/>
        <v>1525.6000000000001</v>
      </c>
      <c r="K63" s="164">
        <f>K64</f>
        <v>778.03</v>
      </c>
      <c r="L63" s="90">
        <f t="shared" si="13"/>
        <v>2303.63</v>
      </c>
      <c r="M63" s="55">
        <f>M64</f>
        <v>1324.15</v>
      </c>
      <c r="N63" s="55">
        <f>N64</f>
        <v>83.5</v>
      </c>
      <c r="O63" s="131">
        <f t="shared" si="3"/>
        <v>1407.65</v>
      </c>
      <c r="P63" s="55">
        <f>P64</f>
        <v>1324.15</v>
      </c>
      <c r="Q63" s="55">
        <f>Q64</f>
        <v>85.8</v>
      </c>
      <c r="R63" s="131">
        <f t="shared" si="4"/>
        <v>1409.95</v>
      </c>
    </row>
    <row r="64" spans="1:18" ht="26.25" customHeight="1">
      <c r="A64" s="53" t="s">
        <v>43</v>
      </c>
      <c r="B64" s="44">
        <v>523</v>
      </c>
      <c r="C64" s="54" t="s">
        <v>30</v>
      </c>
      <c r="D64" s="54" t="s">
        <v>79</v>
      </c>
      <c r="E64" s="54" t="s">
        <v>114</v>
      </c>
      <c r="F64" s="54" t="str">
        <f t="shared" si="0"/>
        <v>01 3 01 70020</v>
      </c>
      <c r="G64" s="54"/>
      <c r="H64" s="67">
        <f>H65+H67</f>
        <v>1324.15</v>
      </c>
      <c r="I64" s="56">
        <f>I65</f>
        <v>201.45</v>
      </c>
      <c r="J64" s="163">
        <f t="shared" si="1"/>
        <v>1525.6000000000001</v>
      </c>
      <c r="K64" s="164">
        <f>K65</f>
        <v>778.03</v>
      </c>
      <c r="L64" s="90">
        <f t="shared" si="13"/>
        <v>2303.63</v>
      </c>
      <c r="M64" s="55">
        <f>M65+M67</f>
        <v>1324.15</v>
      </c>
      <c r="N64" s="55">
        <f>N65+N67</f>
        <v>83.5</v>
      </c>
      <c r="O64" s="131">
        <f t="shared" si="3"/>
        <v>1407.65</v>
      </c>
      <c r="P64" s="55">
        <f>P65+P67</f>
        <v>1324.15</v>
      </c>
      <c r="Q64" s="55">
        <f>Q65+Q67</f>
        <v>85.8</v>
      </c>
      <c r="R64" s="131">
        <f t="shared" si="4"/>
        <v>1409.95</v>
      </c>
    </row>
    <row r="65" spans="1:18" ht="27" customHeight="1">
      <c r="A65" s="53" t="s">
        <v>354</v>
      </c>
      <c r="B65" s="44">
        <v>523</v>
      </c>
      <c r="C65" s="54" t="s">
        <v>30</v>
      </c>
      <c r="D65" s="54" t="s">
        <v>79</v>
      </c>
      <c r="E65" s="54" t="s">
        <v>114</v>
      </c>
      <c r="F65" s="54" t="str">
        <f t="shared" si="0"/>
        <v>01 3 01 70020</v>
      </c>
      <c r="G65" s="54" t="s">
        <v>355</v>
      </c>
      <c r="H65" s="67">
        <f>H66</f>
        <v>1324.15</v>
      </c>
      <c r="I65" s="56">
        <f>I66</f>
        <v>201.45</v>
      </c>
      <c r="J65" s="163">
        <f t="shared" si="1"/>
        <v>1525.6000000000001</v>
      </c>
      <c r="K65" s="164">
        <f>K66</f>
        <v>778.03</v>
      </c>
      <c r="L65" s="90">
        <f t="shared" si="13"/>
        <v>2303.63</v>
      </c>
      <c r="M65" s="55">
        <f>M66</f>
        <v>1324.15</v>
      </c>
      <c r="N65" s="55">
        <f>N66</f>
        <v>83.5</v>
      </c>
      <c r="O65" s="131">
        <f t="shared" si="3"/>
        <v>1407.65</v>
      </c>
      <c r="P65" s="55">
        <f>P66</f>
        <v>1324.15</v>
      </c>
      <c r="Q65" s="55">
        <f>Q66</f>
        <v>85.8</v>
      </c>
      <c r="R65" s="131">
        <f t="shared" si="4"/>
        <v>1409.95</v>
      </c>
    </row>
    <row r="66" spans="1:18" ht="27" customHeight="1">
      <c r="A66" s="53" t="s">
        <v>289</v>
      </c>
      <c r="B66" s="44">
        <v>523</v>
      </c>
      <c r="C66" s="54" t="s">
        <v>30</v>
      </c>
      <c r="D66" s="54" t="s">
        <v>79</v>
      </c>
      <c r="E66" s="54" t="s">
        <v>114</v>
      </c>
      <c r="F66" s="54" t="str">
        <f t="shared" si="0"/>
        <v>01 3 01 70020</v>
      </c>
      <c r="G66" s="54" t="s">
        <v>288</v>
      </c>
      <c r="H66" s="71">
        <v>1324.15</v>
      </c>
      <c r="I66" s="56">
        <v>201.45</v>
      </c>
      <c r="J66" s="163">
        <f t="shared" si="1"/>
        <v>1525.6000000000001</v>
      </c>
      <c r="K66" s="164">
        <v>778.03</v>
      </c>
      <c r="L66" s="90">
        <f t="shared" si="13"/>
        <v>2303.63</v>
      </c>
      <c r="M66" s="62">
        <v>1324.15</v>
      </c>
      <c r="N66" s="62">
        <v>83.5</v>
      </c>
      <c r="O66" s="131">
        <f t="shared" si="3"/>
        <v>1407.65</v>
      </c>
      <c r="P66" s="62">
        <v>1324.15</v>
      </c>
      <c r="Q66" s="62">
        <v>85.8</v>
      </c>
      <c r="R66" s="131">
        <f t="shared" si="4"/>
        <v>1409.95</v>
      </c>
    </row>
    <row r="67" spans="1:18" ht="15.75" customHeight="1" hidden="1">
      <c r="A67" s="66" t="s">
        <v>356</v>
      </c>
      <c r="B67" s="44">
        <v>523</v>
      </c>
      <c r="C67" s="54" t="s">
        <v>30</v>
      </c>
      <c r="D67" s="54" t="s">
        <v>79</v>
      </c>
      <c r="E67" s="54" t="s">
        <v>114</v>
      </c>
      <c r="F67" s="54" t="str">
        <f t="shared" si="0"/>
        <v>01 3 01 70020</v>
      </c>
      <c r="G67" s="54" t="s">
        <v>357</v>
      </c>
      <c r="H67" s="67">
        <f>H68</f>
        <v>0</v>
      </c>
      <c r="I67" s="56">
        <f>I68</f>
        <v>0</v>
      </c>
      <c r="J67" s="163">
        <f t="shared" si="1"/>
        <v>0</v>
      </c>
      <c r="K67" s="164">
        <f>K68</f>
        <v>0</v>
      </c>
      <c r="L67" s="90">
        <f t="shared" si="13"/>
        <v>0</v>
      </c>
      <c r="M67" s="55">
        <f>M68</f>
        <v>0</v>
      </c>
      <c r="N67" s="55">
        <f>N68</f>
        <v>0</v>
      </c>
      <c r="O67" s="131">
        <f t="shared" si="3"/>
        <v>0</v>
      </c>
      <c r="P67" s="55">
        <f>P68</f>
        <v>0</v>
      </c>
      <c r="Q67" s="55">
        <f>Q68</f>
        <v>0</v>
      </c>
      <c r="R67" s="131">
        <f t="shared" si="4"/>
        <v>0</v>
      </c>
    </row>
    <row r="68" spans="1:18" ht="14.25" customHeight="1" hidden="1">
      <c r="A68" s="66" t="s">
        <v>292</v>
      </c>
      <c r="B68" s="44">
        <v>523</v>
      </c>
      <c r="C68" s="54" t="s">
        <v>30</v>
      </c>
      <c r="D68" s="54" t="s">
        <v>79</v>
      </c>
      <c r="E68" s="54" t="s">
        <v>114</v>
      </c>
      <c r="F68" s="54" t="str">
        <f t="shared" si="0"/>
        <v>01 3 01 70020</v>
      </c>
      <c r="G68" s="54" t="s">
        <v>287</v>
      </c>
      <c r="H68" s="71"/>
      <c r="I68" s="56"/>
      <c r="J68" s="163">
        <f t="shared" si="1"/>
        <v>0</v>
      </c>
      <c r="K68" s="164"/>
      <c r="L68" s="90">
        <f t="shared" si="13"/>
        <v>0</v>
      </c>
      <c r="M68" s="62"/>
      <c r="N68" s="62"/>
      <c r="O68" s="131">
        <f t="shared" si="3"/>
        <v>0</v>
      </c>
      <c r="P68" s="62"/>
      <c r="Q68" s="62"/>
      <c r="R68" s="131">
        <f t="shared" si="4"/>
        <v>0</v>
      </c>
    </row>
    <row r="69" spans="1:18" ht="15" customHeight="1">
      <c r="A69" s="53" t="s">
        <v>99</v>
      </c>
      <c r="B69" s="44">
        <v>523</v>
      </c>
      <c r="C69" s="54" t="s">
        <v>30</v>
      </c>
      <c r="D69" s="54" t="s">
        <v>79</v>
      </c>
      <c r="E69" s="54" t="s">
        <v>98</v>
      </c>
      <c r="F69" s="54" t="str">
        <f t="shared" si="0"/>
        <v>99 0 00 00000</v>
      </c>
      <c r="G69" s="54"/>
      <c r="H69" s="67">
        <f>H70</f>
        <v>100</v>
      </c>
      <c r="I69" s="56">
        <f>I70</f>
        <v>0</v>
      </c>
      <c r="J69" s="163">
        <f t="shared" si="1"/>
        <v>100</v>
      </c>
      <c r="K69" s="164">
        <f>K70</f>
        <v>0</v>
      </c>
      <c r="L69" s="90">
        <f t="shared" si="13"/>
        <v>100</v>
      </c>
      <c r="M69" s="55">
        <f>M70</f>
        <v>0</v>
      </c>
      <c r="N69" s="55">
        <f>N70</f>
        <v>0</v>
      </c>
      <c r="O69" s="131">
        <f t="shared" si="3"/>
        <v>0</v>
      </c>
      <c r="P69" s="55">
        <f>P70</f>
        <v>0</v>
      </c>
      <c r="Q69" s="55">
        <f>Q70</f>
        <v>0</v>
      </c>
      <c r="R69" s="131">
        <f t="shared" si="4"/>
        <v>0</v>
      </c>
    </row>
    <row r="70" spans="1:18" ht="15" customHeight="1">
      <c r="A70" s="53" t="s">
        <v>298</v>
      </c>
      <c r="B70" s="44">
        <v>523</v>
      </c>
      <c r="C70" s="54" t="s">
        <v>30</v>
      </c>
      <c r="D70" s="54" t="s">
        <v>79</v>
      </c>
      <c r="E70" s="54" t="s">
        <v>297</v>
      </c>
      <c r="F70" s="54" t="str">
        <f t="shared" si="0"/>
        <v>99 9 00 00000</v>
      </c>
      <c r="G70" s="54"/>
      <c r="H70" s="67">
        <f>H71</f>
        <v>100</v>
      </c>
      <c r="I70" s="56">
        <f>I71</f>
        <v>0</v>
      </c>
      <c r="J70" s="163">
        <f t="shared" si="1"/>
        <v>100</v>
      </c>
      <c r="K70" s="164">
        <f>K71</f>
        <v>0</v>
      </c>
      <c r="L70" s="90">
        <f t="shared" si="13"/>
        <v>100</v>
      </c>
      <c r="M70" s="55">
        <f>M71</f>
        <v>0</v>
      </c>
      <c r="N70" s="55">
        <f>N71</f>
        <v>0</v>
      </c>
      <c r="O70" s="131">
        <f t="shared" si="3"/>
        <v>0</v>
      </c>
      <c r="P70" s="55">
        <f>P71</f>
        <v>0</v>
      </c>
      <c r="Q70" s="55">
        <f>Q71</f>
        <v>0</v>
      </c>
      <c r="R70" s="131">
        <f t="shared" si="4"/>
        <v>0</v>
      </c>
    </row>
    <row r="71" spans="1:18" ht="15" customHeight="1">
      <c r="A71" s="53" t="s">
        <v>300</v>
      </c>
      <c r="B71" s="44">
        <v>523</v>
      </c>
      <c r="C71" s="54" t="s">
        <v>30</v>
      </c>
      <c r="D71" s="54" t="s">
        <v>79</v>
      </c>
      <c r="E71" s="54" t="s">
        <v>299</v>
      </c>
      <c r="F71" s="54" t="str">
        <f t="shared" si="0"/>
        <v>99 9 00 60530</v>
      </c>
      <c r="G71" s="54"/>
      <c r="H71" s="67">
        <f>H72+H74</f>
        <v>100</v>
      </c>
      <c r="I71" s="56">
        <f>I72+I74</f>
        <v>0</v>
      </c>
      <c r="J71" s="163">
        <f t="shared" si="1"/>
        <v>100</v>
      </c>
      <c r="K71" s="164">
        <f>K72+K74</f>
        <v>0</v>
      </c>
      <c r="L71" s="90">
        <f t="shared" si="13"/>
        <v>100</v>
      </c>
      <c r="M71" s="55">
        <f>M72+M74</f>
        <v>0</v>
      </c>
      <c r="N71" s="55">
        <f>N72+N74</f>
        <v>0</v>
      </c>
      <c r="O71" s="131">
        <f t="shared" si="3"/>
        <v>0</v>
      </c>
      <c r="P71" s="55">
        <f>P72+P74</f>
        <v>0</v>
      </c>
      <c r="Q71" s="55">
        <f>Q72+Q74</f>
        <v>0</v>
      </c>
      <c r="R71" s="131">
        <f t="shared" si="4"/>
        <v>0</v>
      </c>
    </row>
    <row r="72" spans="1:18" ht="24.75" customHeight="1" hidden="1">
      <c r="A72" s="53" t="s">
        <v>354</v>
      </c>
      <c r="B72" s="44">
        <v>523</v>
      </c>
      <c r="C72" s="54" t="s">
        <v>30</v>
      </c>
      <c r="D72" s="54" t="s">
        <v>79</v>
      </c>
      <c r="E72" s="54" t="s">
        <v>299</v>
      </c>
      <c r="F72" s="54" t="str">
        <f>REPLACE(REPLACE(REPLACE(E72,3,," "),5,," "),8,," ")</f>
        <v>99 9 00 60530</v>
      </c>
      <c r="G72" s="54" t="s">
        <v>355</v>
      </c>
      <c r="H72" s="67">
        <f>H73</f>
        <v>0</v>
      </c>
      <c r="I72" s="56">
        <f>I73</f>
        <v>0</v>
      </c>
      <c r="J72" s="163">
        <f t="shared" si="1"/>
        <v>0</v>
      </c>
      <c r="K72" s="164">
        <f>K73</f>
        <v>0</v>
      </c>
      <c r="L72" s="90">
        <f t="shared" si="13"/>
        <v>0</v>
      </c>
      <c r="M72" s="55">
        <f>M73</f>
        <v>0</v>
      </c>
      <c r="N72" s="55">
        <f>N73</f>
        <v>0</v>
      </c>
      <c r="O72" s="131">
        <f t="shared" si="3"/>
        <v>0</v>
      </c>
      <c r="P72" s="55">
        <f>P73</f>
        <v>0</v>
      </c>
      <c r="Q72" s="55">
        <f>Q73</f>
        <v>0</v>
      </c>
      <c r="R72" s="131">
        <f t="shared" si="4"/>
        <v>0</v>
      </c>
    </row>
    <row r="73" spans="1:18" ht="25.5" customHeight="1" hidden="1">
      <c r="A73" s="53" t="s">
        <v>289</v>
      </c>
      <c r="B73" s="44">
        <v>523</v>
      </c>
      <c r="C73" s="54" t="s">
        <v>30</v>
      </c>
      <c r="D73" s="54" t="s">
        <v>79</v>
      </c>
      <c r="E73" s="54" t="s">
        <v>299</v>
      </c>
      <c r="F73" s="54" t="str">
        <f>REPLACE(REPLACE(REPLACE(E73,3,," "),5,," "),8,," ")</f>
        <v>99 9 00 60530</v>
      </c>
      <c r="G73" s="54" t="s">
        <v>288</v>
      </c>
      <c r="H73" s="71"/>
      <c r="I73" s="56"/>
      <c r="J73" s="163">
        <f t="shared" si="1"/>
        <v>0</v>
      </c>
      <c r="K73" s="164"/>
      <c r="L73" s="90">
        <f t="shared" si="13"/>
        <v>0</v>
      </c>
      <c r="M73" s="62"/>
      <c r="N73" s="62"/>
      <c r="O73" s="131">
        <f t="shared" si="3"/>
        <v>0</v>
      </c>
      <c r="P73" s="62"/>
      <c r="Q73" s="62"/>
      <c r="R73" s="131">
        <f t="shared" si="4"/>
        <v>0</v>
      </c>
    </row>
    <row r="74" spans="1:18" ht="15" customHeight="1">
      <c r="A74" s="53" t="s">
        <v>356</v>
      </c>
      <c r="B74" s="44">
        <v>523</v>
      </c>
      <c r="C74" s="54" t="s">
        <v>30</v>
      </c>
      <c r="D74" s="54" t="s">
        <v>79</v>
      </c>
      <c r="E74" s="54" t="s">
        <v>299</v>
      </c>
      <c r="F74" s="54" t="str">
        <f aca="true" t="shared" si="20" ref="F74:F157">REPLACE(REPLACE(REPLACE(E74,3,," "),5,," "),8,," ")</f>
        <v>99 9 00 60530</v>
      </c>
      <c r="G74" s="54" t="s">
        <v>357</v>
      </c>
      <c r="H74" s="67">
        <f>H75</f>
        <v>100</v>
      </c>
      <c r="I74" s="56">
        <f>I75</f>
        <v>0</v>
      </c>
      <c r="J74" s="163">
        <f aca="true" t="shared" si="21" ref="J74:J138">H74+I74</f>
        <v>100</v>
      </c>
      <c r="K74" s="164">
        <f>K75</f>
        <v>0</v>
      </c>
      <c r="L74" s="90">
        <f t="shared" si="13"/>
        <v>100</v>
      </c>
      <c r="M74" s="55">
        <f>M75</f>
        <v>0</v>
      </c>
      <c r="N74" s="55">
        <f>N75</f>
        <v>0</v>
      </c>
      <c r="O74" s="131">
        <f aca="true" t="shared" si="22" ref="O74:O137">M74+N74</f>
        <v>0</v>
      </c>
      <c r="P74" s="55">
        <f>P75</f>
        <v>0</v>
      </c>
      <c r="Q74" s="55">
        <f>Q75</f>
        <v>0</v>
      </c>
      <c r="R74" s="131">
        <f aca="true" t="shared" si="23" ref="R74:R137">P74+Q74</f>
        <v>0</v>
      </c>
    </row>
    <row r="75" spans="1:18" ht="15" customHeight="1">
      <c r="A75" s="53" t="s">
        <v>368</v>
      </c>
      <c r="B75" s="44">
        <v>523</v>
      </c>
      <c r="C75" s="54" t="s">
        <v>30</v>
      </c>
      <c r="D75" s="54" t="s">
        <v>79</v>
      </c>
      <c r="E75" s="54" t="s">
        <v>299</v>
      </c>
      <c r="F75" s="54" t="str">
        <f t="shared" si="20"/>
        <v>99 9 00 60530</v>
      </c>
      <c r="G75" s="54" t="s">
        <v>369</v>
      </c>
      <c r="H75" s="71">
        <v>100</v>
      </c>
      <c r="I75" s="56"/>
      <c r="J75" s="163">
        <f t="shared" si="21"/>
        <v>100</v>
      </c>
      <c r="K75" s="164"/>
      <c r="L75" s="90">
        <f t="shared" si="13"/>
        <v>100</v>
      </c>
      <c r="M75" s="62"/>
      <c r="N75" s="62"/>
      <c r="O75" s="131">
        <f t="shared" si="22"/>
        <v>0</v>
      </c>
      <c r="P75" s="62"/>
      <c r="Q75" s="62"/>
      <c r="R75" s="131">
        <f t="shared" si="23"/>
        <v>0</v>
      </c>
    </row>
    <row r="76" spans="1:18" ht="28.5" customHeight="1">
      <c r="A76" s="53" t="s">
        <v>377</v>
      </c>
      <c r="B76" s="44">
        <v>523</v>
      </c>
      <c r="C76" s="54" t="s">
        <v>29</v>
      </c>
      <c r="D76" s="54"/>
      <c r="E76" s="54"/>
      <c r="F76" s="54" t="str">
        <f t="shared" si="20"/>
        <v>   </v>
      </c>
      <c r="G76" s="54"/>
      <c r="H76" s="67">
        <f>H77+H103</f>
        <v>2302.135</v>
      </c>
      <c r="I76" s="56">
        <f>I77+I103</f>
        <v>0</v>
      </c>
      <c r="J76" s="163">
        <f t="shared" si="21"/>
        <v>2302.135</v>
      </c>
      <c r="K76" s="164">
        <f>K77+K103</f>
        <v>0.306</v>
      </c>
      <c r="L76" s="90">
        <f t="shared" si="13"/>
        <v>2302.4410000000003</v>
      </c>
      <c r="M76" s="55">
        <f>M77+M103</f>
        <v>2338.915</v>
      </c>
      <c r="N76" s="55">
        <f>N77+N103</f>
        <v>0</v>
      </c>
      <c r="O76" s="131">
        <f t="shared" si="22"/>
        <v>2338.915</v>
      </c>
      <c r="P76" s="55">
        <f>P77+P103</f>
        <v>2412.31</v>
      </c>
      <c r="Q76" s="55">
        <f>Q77+Q103</f>
        <v>0</v>
      </c>
      <c r="R76" s="131">
        <f t="shared" si="23"/>
        <v>2412.31</v>
      </c>
    </row>
    <row r="77" spans="1:18" ht="27" customHeight="1">
      <c r="A77" s="57" t="s">
        <v>597</v>
      </c>
      <c r="B77" s="44">
        <v>523</v>
      </c>
      <c r="C77" s="59" t="s">
        <v>29</v>
      </c>
      <c r="D77" s="59" t="s">
        <v>82</v>
      </c>
      <c r="E77" s="59"/>
      <c r="F77" s="59" t="str">
        <f t="shared" si="20"/>
        <v>   </v>
      </c>
      <c r="G77" s="59"/>
      <c r="H77" s="135">
        <f>H98+H78</f>
        <v>1033.65</v>
      </c>
      <c r="I77" s="60">
        <f>I98+I78</f>
        <v>0</v>
      </c>
      <c r="J77" s="163">
        <f t="shared" si="21"/>
        <v>1033.65</v>
      </c>
      <c r="K77" s="165">
        <f>K98+K78</f>
        <v>0</v>
      </c>
      <c r="L77" s="90">
        <f t="shared" si="13"/>
        <v>1033.65</v>
      </c>
      <c r="M77" s="126">
        <f>M98+M78</f>
        <v>1070</v>
      </c>
      <c r="N77" s="126">
        <f>N98+N78</f>
        <v>0</v>
      </c>
      <c r="O77" s="131">
        <f t="shared" si="22"/>
        <v>1070</v>
      </c>
      <c r="P77" s="126">
        <f>P98+P78</f>
        <v>1114</v>
      </c>
      <c r="Q77" s="126">
        <f>Q98+Q78</f>
        <v>0</v>
      </c>
      <c r="R77" s="131">
        <f t="shared" si="23"/>
        <v>1114</v>
      </c>
    </row>
    <row r="78" spans="1:18" ht="27" customHeight="1">
      <c r="A78" s="53" t="s">
        <v>601</v>
      </c>
      <c r="B78" s="44">
        <v>523</v>
      </c>
      <c r="C78" s="54" t="s">
        <v>29</v>
      </c>
      <c r="D78" s="54" t="s">
        <v>82</v>
      </c>
      <c r="E78" s="54" t="s">
        <v>117</v>
      </c>
      <c r="F78" s="54" t="str">
        <f t="shared" si="20"/>
        <v>02 0 00 00000</v>
      </c>
      <c r="G78" s="54"/>
      <c r="H78" s="67">
        <f>H79+H90</f>
        <v>1033.65</v>
      </c>
      <c r="I78" s="56">
        <f>I79+I90</f>
        <v>0</v>
      </c>
      <c r="J78" s="163">
        <f t="shared" si="21"/>
        <v>1033.65</v>
      </c>
      <c r="K78" s="164">
        <f>K79+K90</f>
        <v>0</v>
      </c>
      <c r="L78" s="90">
        <f t="shared" si="13"/>
        <v>1033.65</v>
      </c>
      <c r="M78" s="55">
        <f>M79+M90</f>
        <v>1070</v>
      </c>
      <c r="N78" s="55">
        <f>N79+N90</f>
        <v>0</v>
      </c>
      <c r="O78" s="131">
        <f t="shared" si="22"/>
        <v>1070</v>
      </c>
      <c r="P78" s="55">
        <f>P79+P90</f>
        <v>1114</v>
      </c>
      <c r="Q78" s="55">
        <f>Q79+Q90</f>
        <v>0</v>
      </c>
      <c r="R78" s="131">
        <f t="shared" si="23"/>
        <v>1114</v>
      </c>
    </row>
    <row r="79" spans="1:18" ht="26.25" customHeight="1">
      <c r="A79" s="53" t="s">
        <v>334</v>
      </c>
      <c r="B79" s="44">
        <v>523</v>
      </c>
      <c r="C79" s="54" t="s">
        <v>29</v>
      </c>
      <c r="D79" s="54" t="s">
        <v>82</v>
      </c>
      <c r="E79" s="54" t="s">
        <v>118</v>
      </c>
      <c r="F79" s="54" t="str">
        <f t="shared" si="20"/>
        <v>02 1 00 00000</v>
      </c>
      <c r="G79" s="54"/>
      <c r="H79" s="67">
        <f>H80</f>
        <v>1018.65</v>
      </c>
      <c r="I79" s="56">
        <f>I80</f>
        <v>0</v>
      </c>
      <c r="J79" s="163">
        <f t="shared" si="21"/>
        <v>1018.65</v>
      </c>
      <c r="K79" s="164">
        <f>K80</f>
        <v>0</v>
      </c>
      <c r="L79" s="90">
        <f t="shared" si="13"/>
        <v>1018.65</v>
      </c>
      <c r="M79" s="55">
        <f>M80</f>
        <v>1055</v>
      </c>
      <c r="N79" s="55">
        <f>N80</f>
        <v>0</v>
      </c>
      <c r="O79" s="131">
        <f t="shared" si="22"/>
        <v>1055</v>
      </c>
      <c r="P79" s="55">
        <f>P80</f>
        <v>1099</v>
      </c>
      <c r="Q79" s="55">
        <f>Q80</f>
        <v>0</v>
      </c>
      <c r="R79" s="131">
        <f t="shared" si="23"/>
        <v>1099</v>
      </c>
    </row>
    <row r="80" spans="1:18" ht="38.25">
      <c r="A80" s="53" t="s">
        <v>247</v>
      </c>
      <c r="B80" s="44">
        <v>523</v>
      </c>
      <c r="C80" s="54" t="s">
        <v>29</v>
      </c>
      <c r="D80" s="54" t="s">
        <v>82</v>
      </c>
      <c r="E80" s="54" t="s">
        <v>119</v>
      </c>
      <c r="F80" s="54" t="str">
        <f t="shared" si="20"/>
        <v>02 1 02 00000</v>
      </c>
      <c r="G80" s="54"/>
      <c r="H80" s="67">
        <f>H81+H84+H87</f>
        <v>1018.65</v>
      </c>
      <c r="I80" s="56">
        <f>I81+I84+I87</f>
        <v>0</v>
      </c>
      <c r="J80" s="163">
        <f t="shared" si="21"/>
        <v>1018.65</v>
      </c>
      <c r="K80" s="164">
        <f>K81+K84+K87</f>
        <v>0</v>
      </c>
      <c r="L80" s="90">
        <f t="shared" si="13"/>
        <v>1018.65</v>
      </c>
      <c r="M80" s="55">
        <f>M81+M84+M87</f>
        <v>1055</v>
      </c>
      <c r="N80" s="55">
        <f>N81+N84+N87</f>
        <v>0</v>
      </c>
      <c r="O80" s="131">
        <f t="shared" si="22"/>
        <v>1055</v>
      </c>
      <c r="P80" s="55">
        <f>P81+P84+P87</f>
        <v>1099</v>
      </c>
      <c r="Q80" s="55">
        <f>Q81+Q84+Q87</f>
        <v>0</v>
      </c>
      <c r="R80" s="131">
        <f t="shared" si="23"/>
        <v>1099</v>
      </c>
    </row>
    <row r="81" spans="1:18" ht="17.25" customHeight="1">
      <c r="A81" s="53" t="s">
        <v>44</v>
      </c>
      <c r="B81" s="44">
        <v>523</v>
      </c>
      <c r="C81" s="54" t="s">
        <v>29</v>
      </c>
      <c r="D81" s="54" t="s">
        <v>82</v>
      </c>
      <c r="E81" s="54" t="s">
        <v>120</v>
      </c>
      <c r="F81" s="54" t="str">
        <f t="shared" si="20"/>
        <v>02 1 02 70530</v>
      </c>
      <c r="G81" s="54"/>
      <c r="H81" s="67">
        <f>H82</f>
        <v>10</v>
      </c>
      <c r="I81" s="56">
        <f>I82</f>
        <v>0</v>
      </c>
      <c r="J81" s="163">
        <f t="shared" si="21"/>
        <v>10</v>
      </c>
      <c r="K81" s="164">
        <f>K82</f>
        <v>0</v>
      </c>
      <c r="L81" s="90">
        <f t="shared" si="13"/>
        <v>10</v>
      </c>
      <c r="M81" s="55">
        <f>M82</f>
        <v>10</v>
      </c>
      <c r="N81" s="55">
        <f>N82</f>
        <v>0</v>
      </c>
      <c r="O81" s="131">
        <f t="shared" si="22"/>
        <v>10</v>
      </c>
      <c r="P81" s="55">
        <f>P82</f>
        <v>10</v>
      </c>
      <c r="Q81" s="55">
        <f>Q82</f>
        <v>0</v>
      </c>
      <c r="R81" s="131">
        <f t="shared" si="23"/>
        <v>10</v>
      </c>
    </row>
    <row r="82" spans="1:18" ht="27" customHeight="1">
      <c r="A82" s="53" t="s">
        <v>354</v>
      </c>
      <c r="B82" s="44">
        <v>523</v>
      </c>
      <c r="C82" s="54" t="s">
        <v>29</v>
      </c>
      <c r="D82" s="54" t="s">
        <v>82</v>
      </c>
      <c r="E82" s="54" t="s">
        <v>120</v>
      </c>
      <c r="F82" s="54" t="str">
        <f t="shared" si="20"/>
        <v>02 1 02 70530</v>
      </c>
      <c r="G82" s="54" t="s">
        <v>355</v>
      </c>
      <c r="H82" s="67">
        <f>H83</f>
        <v>10</v>
      </c>
      <c r="I82" s="56">
        <f>I83</f>
        <v>0</v>
      </c>
      <c r="J82" s="163">
        <f t="shared" si="21"/>
        <v>10</v>
      </c>
      <c r="K82" s="164">
        <f>K83</f>
        <v>0</v>
      </c>
      <c r="L82" s="90">
        <f t="shared" si="13"/>
        <v>10</v>
      </c>
      <c r="M82" s="55">
        <f>M83</f>
        <v>10</v>
      </c>
      <c r="N82" s="55">
        <f>N83</f>
        <v>0</v>
      </c>
      <c r="O82" s="131">
        <f t="shared" si="22"/>
        <v>10</v>
      </c>
      <c r="P82" s="55">
        <f>P83</f>
        <v>10</v>
      </c>
      <c r="Q82" s="55">
        <f>Q83</f>
        <v>0</v>
      </c>
      <c r="R82" s="131">
        <f t="shared" si="23"/>
        <v>10</v>
      </c>
    </row>
    <row r="83" spans="1:18" ht="27" customHeight="1">
      <c r="A83" s="53" t="s">
        <v>289</v>
      </c>
      <c r="B83" s="44">
        <v>523</v>
      </c>
      <c r="C83" s="54" t="s">
        <v>29</v>
      </c>
      <c r="D83" s="54" t="s">
        <v>82</v>
      </c>
      <c r="E83" s="54" t="s">
        <v>120</v>
      </c>
      <c r="F83" s="54" t="str">
        <f t="shared" si="20"/>
        <v>02 1 02 70530</v>
      </c>
      <c r="G83" s="54" t="s">
        <v>288</v>
      </c>
      <c r="H83" s="71">
        <v>10</v>
      </c>
      <c r="I83" s="56"/>
      <c r="J83" s="163">
        <f t="shared" si="21"/>
        <v>10</v>
      </c>
      <c r="K83" s="164"/>
      <c r="L83" s="90">
        <f t="shared" si="13"/>
        <v>10</v>
      </c>
      <c r="M83" s="62">
        <v>10</v>
      </c>
      <c r="N83" s="62"/>
      <c r="O83" s="131">
        <f t="shared" si="22"/>
        <v>10</v>
      </c>
      <c r="P83" s="62">
        <v>10</v>
      </c>
      <c r="Q83" s="62"/>
      <c r="R83" s="131">
        <f t="shared" si="23"/>
        <v>10</v>
      </c>
    </row>
    <row r="84" spans="1:18" ht="17.25" customHeight="1">
      <c r="A84" s="53" t="s">
        <v>45</v>
      </c>
      <c r="B84" s="44">
        <v>523</v>
      </c>
      <c r="C84" s="54" t="s">
        <v>29</v>
      </c>
      <c r="D84" s="54" t="s">
        <v>82</v>
      </c>
      <c r="E84" s="54" t="s">
        <v>121</v>
      </c>
      <c r="F84" s="54" t="str">
        <f t="shared" si="20"/>
        <v>02 1 02 70540</v>
      </c>
      <c r="G84" s="54"/>
      <c r="H84" s="67">
        <f>H85</f>
        <v>100</v>
      </c>
      <c r="I84" s="56">
        <f>I85</f>
        <v>0</v>
      </c>
      <c r="J84" s="163">
        <f t="shared" si="21"/>
        <v>100</v>
      </c>
      <c r="K84" s="164">
        <f>K85</f>
        <v>0</v>
      </c>
      <c r="L84" s="90">
        <f t="shared" si="13"/>
        <v>100</v>
      </c>
      <c r="M84" s="55">
        <f>M85</f>
        <v>100</v>
      </c>
      <c r="N84" s="55">
        <f>N85</f>
        <v>0</v>
      </c>
      <c r="O84" s="131">
        <f t="shared" si="22"/>
        <v>100</v>
      </c>
      <c r="P84" s="55">
        <f>P85</f>
        <v>106</v>
      </c>
      <c r="Q84" s="55">
        <f>Q85</f>
        <v>0</v>
      </c>
      <c r="R84" s="131">
        <f t="shared" si="23"/>
        <v>106</v>
      </c>
    </row>
    <row r="85" spans="1:18" ht="25.5" customHeight="1">
      <c r="A85" s="53" t="s">
        <v>354</v>
      </c>
      <c r="B85" s="44">
        <v>523</v>
      </c>
      <c r="C85" s="54" t="s">
        <v>29</v>
      </c>
      <c r="D85" s="54" t="s">
        <v>82</v>
      </c>
      <c r="E85" s="54" t="s">
        <v>121</v>
      </c>
      <c r="F85" s="54" t="str">
        <f t="shared" si="20"/>
        <v>02 1 02 70540</v>
      </c>
      <c r="G85" s="54" t="s">
        <v>355</v>
      </c>
      <c r="H85" s="67">
        <f>H86</f>
        <v>100</v>
      </c>
      <c r="I85" s="56">
        <f>I86</f>
        <v>0</v>
      </c>
      <c r="J85" s="163">
        <f t="shared" si="21"/>
        <v>100</v>
      </c>
      <c r="K85" s="164">
        <f>K86</f>
        <v>0</v>
      </c>
      <c r="L85" s="90">
        <f t="shared" si="13"/>
        <v>100</v>
      </c>
      <c r="M85" s="55">
        <f>M86</f>
        <v>100</v>
      </c>
      <c r="N85" s="55">
        <f>N86</f>
        <v>0</v>
      </c>
      <c r="O85" s="131">
        <f t="shared" si="22"/>
        <v>100</v>
      </c>
      <c r="P85" s="55">
        <f>P86</f>
        <v>106</v>
      </c>
      <c r="Q85" s="55">
        <f>Q86</f>
        <v>0</v>
      </c>
      <c r="R85" s="131">
        <f t="shared" si="23"/>
        <v>106</v>
      </c>
    </row>
    <row r="86" spans="1:18" ht="24.75" customHeight="1">
      <c r="A86" s="53" t="s">
        <v>289</v>
      </c>
      <c r="B86" s="44">
        <v>523</v>
      </c>
      <c r="C86" s="54" t="s">
        <v>29</v>
      </c>
      <c r="D86" s="54" t="s">
        <v>82</v>
      </c>
      <c r="E86" s="54" t="s">
        <v>121</v>
      </c>
      <c r="F86" s="54" t="str">
        <f t="shared" si="20"/>
        <v>02 1 02 70540</v>
      </c>
      <c r="G86" s="54" t="s">
        <v>288</v>
      </c>
      <c r="H86" s="71">
        <v>100</v>
      </c>
      <c r="I86" s="56"/>
      <c r="J86" s="163">
        <f t="shared" si="21"/>
        <v>100</v>
      </c>
      <c r="K86" s="164"/>
      <c r="L86" s="90">
        <f t="shared" si="13"/>
        <v>100</v>
      </c>
      <c r="M86" s="62">
        <v>100</v>
      </c>
      <c r="N86" s="62"/>
      <c r="O86" s="131">
        <f t="shared" si="22"/>
        <v>100</v>
      </c>
      <c r="P86" s="62">
        <v>106</v>
      </c>
      <c r="Q86" s="62"/>
      <c r="R86" s="131">
        <f t="shared" si="23"/>
        <v>106</v>
      </c>
    </row>
    <row r="87" spans="1:18" ht="15" customHeight="1">
      <c r="A87" s="53" t="s">
        <v>448</v>
      </c>
      <c r="B87" s="44">
        <v>523</v>
      </c>
      <c r="C87" s="54" t="s">
        <v>29</v>
      </c>
      <c r="D87" s="54" t="s">
        <v>82</v>
      </c>
      <c r="E87" s="54" t="s">
        <v>449</v>
      </c>
      <c r="F87" s="54" t="str">
        <f>REPLACE(REPLACE(REPLACE(E87,3,," "),5,," "),8,," ")</f>
        <v>02 1 02 70570</v>
      </c>
      <c r="G87" s="54"/>
      <c r="H87" s="67">
        <f>H88</f>
        <v>908.65</v>
      </c>
      <c r="I87" s="56">
        <f>I88</f>
        <v>0</v>
      </c>
      <c r="J87" s="163">
        <f t="shared" si="21"/>
        <v>908.65</v>
      </c>
      <c r="K87" s="164">
        <f>K88</f>
        <v>0</v>
      </c>
      <c r="L87" s="90">
        <f t="shared" si="13"/>
        <v>908.65</v>
      </c>
      <c r="M87" s="55">
        <f>M88</f>
        <v>945</v>
      </c>
      <c r="N87" s="55">
        <f>N88</f>
        <v>0</v>
      </c>
      <c r="O87" s="131">
        <f t="shared" si="22"/>
        <v>945</v>
      </c>
      <c r="P87" s="55">
        <f>P88</f>
        <v>983</v>
      </c>
      <c r="Q87" s="55">
        <f>Q88</f>
        <v>0</v>
      </c>
      <c r="R87" s="131">
        <f t="shared" si="23"/>
        <v>983</v>
      </c>
    </row>
    <row r="88" spans="1:18" ht="26.25" customHeight="1">
      <c r="A88" s="53" t="s">
        <v>354</v>
      </c>
      <c r="B88" s="44">
        <v>523</v>
      </c>
      <c r="C88" s="54" t="s">
        <v>29</v>
      </c>
      <c r="D88" s="54" t="s">
        <v>82</v>
      </c>
      <c r="E88" s="54" t="s">
        <v>449</v>
      </c>
      <c r="F88" s="54" t="str">
        <f>REPLACE(REPLACE(REPLACE(E88,3,," "),5,," "),8,," ")</f>
        <v>02 1 02 70570</v>
      </c>
      <c r="G88" s="54" t="s">
        <v>355</v>
      </c>
      <c r="H88" s="67">
        <f>H89</f>
        <v>908.65</v>
      </c>
      <c r="I88" s="56">
        <f>I89</f>
        <v>0</v>
      </c>
      <c r="J88" s="163">
        <f t="shared" si="21"/>
        <v>908.65</v>
      </c>
      <c r="K88" s="164">
        <f>K89</f>
        <v>0</v>
      </c>
      <c r="L88" s="90">
        <f t="shared" si="13"/>
        <v>908.65</v>
      </c>
      <c r="M88" s="55">
        <f>M89</f>
        <v>945</v>
      </c>
      <c r="N88" s="55">
        <f>N89</f>
        <v>0</v>
      </c>
      <c r="O88" s="131">
        <f t="shared" si="22"/>
        <v>945</v>
      </c>
      <c r="P88" s="55">
        <f>P89</f>
        <v>983</v>
      </c>
      <c r="Q88" s="55">
        <f>Q89</f>
        <v>0</v>
      </c>
      <c r="R88" s="131">
        <f t="shared" si="23"/>
        <v>983</v>
      </c>
    </row>
    <row r="89" spans="1:18" ht="25.5" customHeight="1">
      <c r="A89" s="53" t="s">
        <v>289</v>
      </c>
      <c r="B89" s="44">
        <v>523</v>
      </c>
      <c r="C89" s="54" t="s">
        <v>29</v>
      </c>
      <c r="D89" s="54" t="s">
        <v>82</v>
      </c>
      <c r="E89" s="54" t="s">
        <v>449</v>
      </c>
      <c r="F89" s="54" t="str">
        <f>REPLACE(REPLACE(REPLACE(E89,3,," "),5,," "),8,," ")</f>
        <v>02 1 02 70570</v>
      </c>
      <c r="G89" s="54" t="s">
        <v>288</v>
      </c>
      <c r="H89" s="71">
        <v>908.65</v>
      </c>
      <c r="I89" s="56"/>
      <c r="J89" s="163">
        <f t="shared" si="21"/>
        <v>908.65</v>
      </c>
      <c r="K89" s="164"/>
      <c r="L89" s="90">
        <f t="shared" si="13"/>
        <v>908.65</v>
      </c>
      <c r="M89" s="62">
        <v>945</v>
      </c>
      <c r="N89" s="62"/>
      <c r="O89" s="131">
        <f t="shared" si="22"/>
        <v>945</v>
      </c>
      <c r="P89" s="62">
        <v>983</v>
      </c>
      <c r="Q89" s="62"/>
      <c r="R89" s="131">
        <f t="shared" si="23"/>
        <v>983</v>
      </c>
    </row>
    <row r="90" spans="1:18" ht="39.75" customHeight="1">
      <c r="A90" s="53" t="s">
        <v>602</v>
      </c>
      <c r="B90" s="44">
        <v>523</v>
      </c>
      <c r="C90" s="54" t="s">
        <v>29</v>
      </c>
      <c r="D90" s="54" t="s">
        <v>82</v>
      </c>
      <c r="E90" s="54" t="s">
        <v>409</v>
      </c>
      <c r="F90" s="54" t="str">
        <f t="shared" si="20"/>
        <v>02 2 00 00000</v>
      </c>
      <c r="G90" s="54"/>
      <c r="H90" s="67">
        <f>H91</f>
        <v>15</v>
      </c>
      <c r="I90" s="56">
        <f>I91</f>
        <v>0</v>
      </c>
      <c r="J90" s="163">
        <f t="shared" si="21"/>
        <v>15</v>
      </c>
      <c r="K90" s="164">
        <f>K91</f>
        <v>0</v>
      </c>
      <c r="L90" s="90">
        <f t="shared" si="13"/>
        <v>15</v>
      </c>
      <c r="M90" s="55">
        <f>M91</f>
        <v>15</v>
      </c>
      <c r="N90" s="55">
        <f>N91</f>
        <v>0</v>
      </c>
      <c r="O90" s="131">
        <f t="shared" si="22"/>
        <v>15</v>
      </c>
      <c r="P90" s="55">
        <f>P91</f>
        <v>15</v>
      </c>
      <c r="Q90" s="55">
        <f>Q91</f>
        <v>0</v>
      </c>
      <c r="R90" s="131">
        <f t="shared" si="23"/>
        <v>15</v>
      </c>
    </row>
    <row r="91" spans="1:18" ht="27" customHeight="1">
      <c r="A91" s="53" t="s">
        <v>411</v>
      </c>
      <c r="B91" s="44">
        <v>523</v>
      </c>
      <c r="C91" s="54" t="s">
        <v>29</v>
      </c>
      <c r="D91" s="54" t="s">
        <v>82</v>
      </c>
      <c r="E91" s="54" t="s">
        <v>410</v>
      </c>
      <c r="F91" s="54" t="str">
        <f t="shared" si="20"/>
        <v>02 2 01 00000</v>
      </c>
      <c r="G91" s="54"/>
      <c r="H91" s="67">
        <f>H92+H95</f>
        <v>15</v>
      </c>
      <c r="I91" s="56">
        <f>I92+I95</f>
        <v>0</v>
      </c>
      <c r="J91" s="163">
        <f t="shared" si="21"/>
        <v>15</v>
      </c>
      <c r="K91" s="164">
        <f>K92+K95</f>
        <v>0</v>
      </c>
      <c r="L91" s="90">
        <f t="shared" si="13"/>
        <v>15</v>
      </c>
      <c r="M91" s="55">
        <f>M92+M95</f>
        <v>15</v>
      </c>
      <c r="N91" s="55">
        <f>N92+N95</f>
        <v>0</v>
      </c>
      <c r="O91" s="131">
        <f t="shared" si="22"/>
        <v>15</v>
      </c>
      <c r="P91" s="55">
        <f>P92+P95</f>
        <v>15</v>
      </c>
      <c r="Q91" s="55">
        <f>Q92+Q95</f>
        <v>0</v>
      </c>
      <c r="R91" s="131">
        <f t="shared" si="23"/>
        <v>15</v>
      </c>
    </row>
    <row r="92" spans="1:18" ht="18" customHeight="1">
      <c r="A92" s="53" t="s">
        <v>415</v>
      </c>
      <c r="B92" s="44">
        <v>523</v>
      </c>
      <c r="C92" s="54" t="s">
        <v>29</v>
      </c>
      <c r="D92" s="54" t="s">
        <v>82</v>
      </c>
      <c r="E92" s="54" t="s">
        <v>413</v>
      </c>
      <c r="F92" s="54" t="str">
        <f t="shared" si="20"/>
        <v>02 2 01 70510</v>
      </c>
      <c r="G92" s="54"/>
      <c r="H92" s="67">
        <f>H93</f>
        <v>5</v>
      </c>
      <c r="I92" s="56"/>
      <c r="J92" s="163">
        <f t="shared" si="21"/>
        <v>5</v>
      </c>
      <c r="K92" s="164"/>
      <c r="L92" s="90">
        <f t="shared" si="13"/>
        <v>5</v>
      </c>
      <c r="M92" s="55">
        <f>M93</f>
        <v>5</v>
      </c>
      <c r="N92" s="55">
        <f>N93</f>
        <v>0</v>
      </c>
      <c r="O92" s="131">
        <f t="shared" si="22"/>
        <v>5</v>
      </c>
      <c r="P92" s="55">
        <f>P93</f>
        <v>5</v>
      </c>
      <c r="Q92" s="55">
        <f>Q93</f>
        <v>0</v>
      </c>
      <c r="R92" s="131">
        <f t="shared" si="23"/>
        <v>5</v>
      </c>
    </row>
    <row r="93" spans="1:18" ht="24.75" customHeight="1">
      <c r="A93" s="53" t="s">
        <v>354</v>
      </c>
      <c r="B93" s="44">
        <v>523</v>
      </c>
      <c r="C93" s="54" t="s">
        <v>29</v>
      </c>
      <c r="D93" s="54" t="s">
        <v>82</v>
      </c>
      <c r="E93" s="54" t="s">
        <v>413</v>
      </c>
      <c r="F93" s="54" t="str">
        <f t="shared" si="20"/>
        <v>02 2 01 70510</v>
      </c>
      <c r="G93" s="54" t="s">
        <v>355</v>
      </c>
      <c r="H93" s="67">
        <f>H94</f>
        <v>5</v>
      </c>
      <c r="I93" s="56"/>
      <c r="J93" s="163">
        <f t="shared" si="21"/>
        <v>5</v>
      </c>
      <c r="K93" s="164"/>
      <c r="L93" s="90">
        <f t="shared" si="13"/>
        <v>5</v>
      </c>
      <c r="M93" s="55">
        <f>M94</f>
        <v>5</v>
      </c>
      <c r="N93" s="55">
        <f>N94</f>
        <v>0</v>
      </c>
      <c r="O93" s="131">
        <f t="shared" si="22"/>
        <v>5</v>
      </c>
      <c r="P93" s="55">
        <f>P94</f>
        <v>5</v>
      </c>
      <c r="Q93" s="55">
        <f>Q94</f>
        <v>0</v>
      </c>
      <c r="R93" s="131">
        <f t="shared" si="23"/>
        <v>5</v>
      </c>
    </row>
    <row r="94" spans="1:18" ht="24.75" customHeight="1">
      <c r="A94" s="53" t="s">
        <v>289</v>
      </c>
      <c r="B94" s="44">
        <v>523</v>
      </c>
      <c r="C94" s="54" t="s">
        <v>29</v>
      </c>
      <c r="D94" s="54" t="s">
        <v>82</v>
      </c>
      <c r="E94" s="54" t="s">
        <v>413</v>
      </c>
      <c r="F94" s="54" t="str">
        <f t="shared" si="20"/>
        <v>02 2 01 70510</v>
      </c>
      <c r="G94" s="54" t="s">
        <v>288</v>
      </c>
      <c r="H94" s="71">
        <v>5</v>
      </c>
      <c r="I94" s="56"/>
      <c r="J94" s="163">
        <f t="shared" si="21"/>
        <v>5</v>
      </c>
      <c r="K94" s="164"/>
      <c r="L94" s="90">
        <f t="shared" si="13"/>
        <v>5</v>
      </c>
      <c r="M94" s="62">
        <v>5</v>
      </c>
      <c r="N94" s="62"/>
      <c r="O94" s="131">
        <f t="shared" si="22"/>
        <v>5</v>
      </c>
      <c r="P94" s="62">
        <v>5</v>
      </c>
      <c r="Q94" s="62"/>
      <c r="R94" s="131">
        <f t="shared" si="23"/>
        <v>5</v>
      </c>
    </row>
    <row r="95" spans="1:18" ht="15" customHeight="1">
      <c r="A95" s="53" t="s">
        <v>412</v>
      </c>
      <c r="B95" s="44">
        <v>523</v>
      </c>
      <c r="C95" s="54" t="s">
        <v>29</v>
      </c>
      <c r="D95" s="54" t="s">
        <v>82</v>
      </c>
      <c r="E95" s="54" t="s">
        <v>414</v>
      </c>
      <c r="F95" s="54" t="str">
        <f t="shared" si="20"/>
        <v>02 2 01 70560</v>
      </c>
      <c r="G95" s="54"/>
      <c r="H95" s="67">
        <f>H96</f>
        <v>10</v>
      </c>
      <c r="I95" s="56">
        <f>I96</f>
        <v>0</v>
      </c>
      <c r="J95" s="163">
        <f t="shared" si="21"/>
        <v>10</v>
      </c>
      <c r="K95" s="164">
        <f>K96</f>
        <v>0</v>
      </c>
      <c r="L95" s="90">
        <f t="shared" si="13"/>
        <v>10</v>
      </c>
      <c r="M95" s="55">
        <f>M96</f>
        <v>10</v>
      </c>
      <c r="N95" s="55">
        <f>N96</f>
        <v>0</v>
      </c>
      <c r="O95" s="131">
        <f t="shared" si="22"/>
        <v>10</v>
      </c>
      <c r="P95" s="55">
        <f>P96</f>
        <v>10</v>
      </c>
      <c r="Q95" s="55">
        <f>Q96</f>
        <v>0</v>
      </c>
      <c r="R95" s="131">
        <f t="shared" si="23"/>
        <v>10</v>
      </c>
    </row>
    <row r="96" spans="1:18" ht="26.25" customHeight="1">
      <c r="A96" s="53" t="s">
        <v>354</v>
      </c>
      <c r="B96" s="44">
        <v>523</v>
      </c>
      <c r="C96" s="54" t="s">
        <v>29</v>
      </c>
      <c r="D96" s="54" t="s">
        <v>82</v>
      </c>
      <c r="E96" s="54" t="s">
        <v>414</v>
      </c>
      <c r="F96" s="54" t="str">
        <f t="shared" si="20"/>
        <v>02 2 01 70560</v>
      </c>
      <c r="G96" s="54" t="s">
        <v>355</v>
      </c>
      <c r="H96" s="67">
        <f>H97</f>
        <v>10</v>
      </c>
      <c r="I96" s="56">
        <f>I97</f>
        <v>0</v>
      </c>
      <c r="J96" s="163">
        <f t="shared" si="21"/>
        <v>10</v>
      </c>
      <c r="K96" s="164">
        <f>K97</f>
        <v>0</v>
      </c>
      <c r="L96" s="90">
        <f t="shared" si="13"/>
        <v>10</v>
      </c>
      <c r="M96" s="55">
        <f>M97</f>
        <v>10</v>
      </c>
      <c r="N96" s="55">
        <f>N97</f>
        <v>0</v>
      </c>
      <c r="O96" s="131">
        <f t="shared" si="22"/>
        <v>10</v>
      </c>
      <c r="P96" s="55">
        <f>P97</f>
        <v>10</v>
      </c>
      <c r="Q96" s="55">
        <f>Q97</f>
        <v>0</v>
      </c>
      <c r="R96" s="131">
        <f t="shared" si="23"/>
        <v>10</v>
      </c>
    </row>
    <row r="97" spans="1:18" ht="25.5" customHeight="1">
      <c r="A97" s="53" t="s">
        <v>289</v>
      </c>
      <c r="B97" s="44">
        <v>523</v>
      </c>
      <c r="C97" s="54" t="s">
        <v>29</v>
      </c>
      <c r="D97" s="54" t="s">
        <v>82</v>
      </c>
      <c r="E97" s="54" t="s">
        <v>414</v>
      </c>
      <c r="F97" s="54" t="str">
        <f t="shared" si="20"/>
        <v>02 2 01 70560</v>
      </c>
      <c r="G97" s="54" t="s">
        <v>288</v>
      </c>
      <c r="H97" s="71">
        <v>10</v>
      </c>
      <c r="I97" s="56"/>
      <c r="J97" s="163">
        <f t="shared" si="21"/>
        <v>10</v>
      </c>
      <c r="K97" s="164"/>
      <c r="L97" s="90">
        <f t="shared" si="13"/>
        <v>10</v>
      </c>
      <c r="M97" s="62">
        <v>10</v>
      </c>
      <c r="N97" s="62"/>
      <c r="O97" s="131">
        <f t="shared" si="22"/>
        <v>10</v>
      </c>
      <c r="P97" s="62">
        <v>10</v>
      </c>
      <c r="Q97" s="62"/>
      <c r="R97" s="131">
        <f t="shared" si="23"/>
        <v>10</v>
      </c>
    </row>
    <row r="98" spans="1:18" ht="17.25" customHeight="1" hidden="1">
      <c r="A98" s="53" t="s">
        <v>99</v>
      </c>
      <c r="B98" s="44">
        <v>523</v>
      </c>
      <c r="C98" s="54" t="s">
        <v>29</v>
      </c>
      <c r="D98" s="54" t="s">
        <v>34</v>
      </c>
      <c r="E98" s="54" t="s">
        <v>98</v>
      </c>
      <c r="F98" s="54" t="str">
        <f>REPLACE(REPLACE(REPLACE(E98,3,," "),5,," "),8,," ")</f>
        <v>99 0 00 00000</v>
      </c>
      <c r="G98" s="54"/>
      <c r="H98" s="67">
        <f>H99</f>
        <v>0</v>
      </c>
      <c r="I98" s="67">
        <f>I99</f>
        <v>0</v>
      </c>
      <c r="J98" s="163">
        <f t="shared" si="21"/>
        <v>0</v>
      </c>
      <c r="K98" s="166">
        <f>K99</f>
        <v>0</v>
      </c>
      <c r="L98" s="90">
        <f t="shared" si="13"/>
        <v>0</v>
      </c>
      <c r="M98" s="55">
        <f>M99</f>
        <v>0</v>
      </c>
      <c r="N98" s="55">
        <f>N99</f>
        <v>0</v>
      </c>
      <c r="O98" s="131">
        <f t="shared" si="22"/>
        <v>0</v>
      </c>
      <c r="P98" s="55">
        <f>P99</f>
        <v>0</v>
      </c>
      <c r="Q98" s="55">
        <f>Q99</f>
        <v>0</v>
      </c>
      <c r="R98" s="131">
        <f t="shared" si="23"/>
        <v>0</v>
      </c>
    </row>
    <row r="99" spans="1:18" ht="17.25" customHeight="1" hidden="1">
      <c r="A99" s="53" t="s">
        <v>298</v>
      </c>
      <c r="B99" s="44">
        <v>523</v>
      </c>
      <c r="C99" s="54" t="s">
        <v>29</v>
      </c>
      <c r="D99" s="54" t="s">
        <v>34</v>
      </c>
      <c r="E99" s="54" t="s">
        <v>297</v>
      </c>
      <c r="F99" s="54" t="str">
        <f>REPLACE(REPLACE(REPLACE(E99,3,," "),5,," "),8,," ")</f>
        <v>99 9 00 00000</v>
      </c>
      <c r="G99" s="54"/>
      <c r="H99" s="67">
        <f>H101</f>
        <v>0</v>
      </c>
      <c r="I99" s="56">
        <f>I101</f>
        <v>0</v>
      </c>
      <c r="J99" s="163">
        <f>H99+I99</f>
        <v>0</v>
      </c>
      <c r="K99" s="164">
        <f>K101</f>
        <v>0</v>
      </c>
      <c r="L99" s="90">
        <f>J99+K99</f>
        <v>0</v>
      </c>
      <c r="M99" s="55">
        <f>M101</f>
        <v>0</v>
      </c>
      <c r="N99" s="55">
        <f>N101</f>
        <v>0</v>
      </c>
      <c r="O99" s="131">
        <f t="shared" si="22"/>
        <v>0</v>
      </c>
      <c r="P99" s="55">
        <f>P101</f>
        <v>0</v>
      </c>
      <c r="Q99" s="55">
        <f>Q101</f>
        <v>0</v>
      </c>
      <c r="R99" s="131">
        <f t="shared" si="23"/>
        <v>0</v>
      </c>
    </row>
    <row r="100" spans="1:18" ht="27" customHeight="1" hidden="1">
      <c r="A100" s="53" t="s">
        <v>89</v>
      </c>
      <c r="B100" s="44">
        <v>523</v>
      </c>
      <c r="C100" s="54" t="s">
        <v>29</v>
      </c>
      <c r="D100" s="54" t="s">
        <v>34</v>
      </c>
      <c r="E100" s="54" t="s">
        <v>116</v>
      </c>
      <c r="F100" s="54" t="str">
        <f>REPLACE(REPLACE(REPLACE(E100,3,," "),5,," "),8,," ")</f>
        <v>99 9 00 70550</v>
      </c>
      <c r="G100" s="54"/>
      <c r="H100" s="67">
        <f>H101</f>
        <v>0</v>
      </c>
      <c r="I100" s="56">
        <f>I101</f>
        <v>0</v>
      </c>
      <c r="J100" s="163">
        <f t="shared" si="21"/>
        <v>0</v>
      </c>
      <c r="K100" s="164">
        <f>K101</f>
        <v>0</v>
      </c>
      <c r="L100" s="90">
        <f aca="true" t="shared" si="24" ref="L100:L162">J100+K100</f>
        <v>0</v>
      </c>
      <c r="M100" s="55">
        <f>M101</f>
        <v>0</v>
      </c>
      <c r="N100" s="55">
        <f>N101</f>
        <v>0</v>
      </c>
      <c r="O100" s="131">
        <f t="shared" si="22"/>
        <v>0</v>
      </c>
      <c r="P100" s="55">
        <f>P101</f>
        <v>0</v>
      </c>
      <c r="Q100" s="55">
        <f>Q101</f>
        <v>0</v>
      </c>
      <c r="R100" s="131">
        <f t="shared" si="23"/>
        <v>0</v>
      </c>
    </row>
    <row r="101" spans="1:18" ht="27" customHeight="1" hidden="1">
      <c r="A101" s="53" t="s">
        <v>354</v>
      </c>
      <c r="B101" s="44">
        <v>523</v>
      </c>
      <c r="C101" s="54" t="s">
        <v>29</v>
      </c>
      <c r="D101" s="54" t="s">
        <v>34</v>
      </c>
      <c r="E101" s="54" t="s">
        <v>116</v>
      </c>
      <c r="F101" s="54" t="str">
        <f>REPLACE(REPLACE(REPLACE(E101,3,," "),5,," "),8,," ")</f>
        <v>99 9 00 70550</v>
      </c>
      <c r="G101" s="54" t="s">
        <v>355</v>
      </c>
      <c r="H101" s="67">
        <f>H102</f>
        <v>0</v>
      </c>
      <c r="I101" s="56">
        <f>I102</f>
        <v>0</v>
      </c>
      <c r="J101" s="163">
        <f t="shared" si="21"/>
        <v>0</v>
      </c>
      <c r="K101" s="164">
        <f>K102</f>
        <v>0</v>
      </c>
      <c r="L101" s="90">
        <f t="shared" si="24"/>
        <v>0</v>
      </c>
      <c r="M101" s="55">
        <f>M102</f>
        <v>0</v>
      </c>
      <c r="N101" s="55">
        <f>N102</f>
        <v>0</v>
      </c>
      <c r="O101" s="131">
        <f t="shared" si="22"/>
        <v>0</v>
      </c>
      <c r="P101" s="55">
        <f>P102</f>
        <v>0</v>
      </c>
      <c r="Q101" s="55">
        <f>Q102</f>
        <v>0</v>
      </c>
      <c r="R101" s="131">
        <f t="shared" si="23"/>
        <v>0</v>
      </c>
    </row>
    <row r="102" spans="1:18" ht="27" customHeight="1" hidden="1">
      <c r="A102" s="53" t="s">
        <v>289</v>
      </c>
      <c r="B102" s="44">
        <v>523</v>
      </c>
      <c r="C102" s="54" t="s">
        <v>29</v>
      </c>
      <c r="D102" s="54" t="s">
        <v>34</v>
      </c>
      <c r="E102" s="54" t="s">
        <v>116</v>
      </c>
      <c r="F102" s="54" t="str">
        <f>REPLACE(REPLACE(REPLACE(E102,3,," "),5,," "),8,," ")</f>
        <v>99 9 00 70550</v>
      </c>
      <c r="G102" s="54" t="s">
        <v>288</v>
      </c>
      <c r="H102" s="71"/>
      <c r="I102" s="56"/>
      <c r="J102" s="163">
        <f t="shared" si="21"/>
        <v>0</v>
      </c>
      <c r="K102" s="164"/>
      <c r="L102" s="90">
        <f t="shared" si="24"/>
        <v>0</v>
      </c>
      <c r="M102" s="62"/>
      <c r="N102" s="62"/>
      <c r="O102" s="131">
        <f t="shared" si="22"/>
        <v>0</v>
      </c>
      <c r="P102" s="62"/>
      <c r="Q102" s="62"/>
      <c r="R102" s="131">
        <f t="shared" si="23"/>
        <v>0</v>
      </c>
    </row>
    <row r="103" spans="1:18" ht="25.5" customHeight="1">
      <c r="A103" s="57" t="s">
        <v>8</v>
      </c>
      <c r="B103" s="44">
        <v>523</v>
      </c>
      <c r="C103" s="59" t="s">
        <v>29</v>
      </c>
      <c r="D103" s="59" t="s">
        <v>80</v>
      </c>
      <c r="E103" s="59"/>
      <c r="F103" s="59" t="str">
        <f t="shared" si="20"/>
        <v>   </v>
      </c>
      <c r="G103" s="59"/>
      <c r="H103" s="135">
        <f>H104</f>
        <v>1268.4850000000001</v>
      </c>
      <c r="I103" s="60">
        <f>I104</f>
        <v>0</v>
      </c>
      <c r="J103" s="163">
        <f t="shared" si="21"/>
        <v>1268.4850000000001</v>
      </c>
      <c r="K103" s="165">
        <f>K104</f>
        <v>0.306</v>
      </c>
      <c r="L103" s="90">
        <f t="shared" si="24"/>
        <v>1268.7910000000002</v>
      </c>
      <c r="M103" s="126">
        <f>M104</f>
        <v>1268.915</v>
      </c>
      <c r="N103" s="126">
        <f>N104</f>
        <v>0</v>
      </c>
      <c r="O103" s="131">
        <f t="shared" si="22"/>
        <v>1268.915</v>
      </c>
      <c r="P103" s="126">
        <f>P104</f>
        <v>1298.31</v>
      </c>
      <c r="Q103" s="126">
        <f>Q104</f>
        <v>0</v>
      </c>
      <c r="R103" s="131">
        <f t="shared" si="23"/>
        <v>1298.31</v>
      </c>
    </row>
    <row r="104" spans="1:18" ht="26.25" customHeight="1">
      <c r="A104" s="53" t="s">
        <v>603</v>
      </c>
      <c r="B104" s="44">
        <v>523</v>
      </c>
      <c r="C104" s="54" t="s">
        <v>29</v>
      </c>
      <c r="D104" s="54" t="s">
        <v>80</v>
      </c>
      <c r="E104" s="54" t="s">
        <v>122</v>
      </c>
      <c r="F104" s="54" t="str">
        <f t="shared" si="20"/>
        <v>03 0 00 00000</v>
      </c>
      <c r="G104" s="54"/>
      <c r="H104" s="67">
        <f>H105+H113</f>
        <v>1268.4850000000001</v>
      </c>
      <c r="I104" s="56">
        <f>I105+I113</f>
        <v>0</v>
      </c>
      <c r="J104" s="163">
        <f t="shared" si="21"/>
        <v>1268.4850000000001</v>
      </c>
      <c r="K104" s="164">
        <f>K105+K113</f>
        <v>0.306</v>
      </c>
      <c r="L104" s="90">
        <f t="shared" si="24"/>
        <v>1268.7910000000002</v>
      </c>
      <c r="M104" s="55">
        <f>M105+M113</f>
        <v>1268.915</v>
      </c>
      <c r="N104" s="55">
        <f>N105+N113</f>
        <v>0</v>
      </c>
      <c r="O104" s="131">
        <f t="shared" si="22"/>
        <v>1268.915</v>
      </c>
      <c r="P104" s="55">
        <f>P105+P113</f>
        <v>1298.31</v>
      </c>
      <c r="Q104" s="55">
        <f>Q105+Q113</f>
        <v>0</v>
      </c>
      <c r="R104" s="131">
        <f t="shared" si="23"/>
        <v>1298.31</v>
      </c>
    </row>
    <row r="105" spans="1:18" ht="26.25" customHeight="1">
      <c r="A105" s="53" t="s">
        <v>335</v>
      </c>
      <c r="B105" s="44">
        <v>523</v>
      </c>
      <c r="C105" s="54" t="s">
        <v>29</v>
      </c>
      <c r="D105" s="54" t="s">
        <v>80</v>
      </c>
      <c r="E105" s="54" t="s">
        <v>123</v>
      </c>
      <c r="F105" s="54" t="str">
        <f t="shared" si="20"/>
        <v>03 1 00 00000</v>
      </c>
      <c r="G105" s="54"/>
      <c r="H105" s="67">
        <f>H106</f>
        <v>500</v>
      </c>
      <c r="I105" s="56">
        <f>I106</f>
        <v>0</v>
      </c>
      <c r="J105" s="163">
        <f t="shared" si="21"/>
        <v>500</v>
      </c>
      <c r="K105" s="164">
        <f>K106</f>
        <v>0</v>
      </c>
      <c r="L105" s="90">
        <f t="shared" si="24"/>
        <v>500</v>
      </c>
      <c r="M105" s="55">
        <f>M106</f>
        <v>500</v>
      </c>
      <c r="N105" s="55">
        <f>N106</f>
        <v>0</v>
      </c>
      <c r="O105" s="131">
        <f t="shared" si="22"/>
        <v>500</v>
      </c>
      <c r="P105" s="55">
        <f>P106</f>
        <v>500</v>
      </c>
      <c r="Q105" s="55">
        <f>Q106</f>
        <v>0</v>
      </c>
      <c r="R105" s="131">
        <f t="shared" si="23"/>
        <v>500</v>
      </c>
    </row>
    <row r="106" spans="1:18" ht="25.5">
      <c r="A106" s="53" t="s">
        <v>248</v>
      </c>
      <c r="B106" s="44">
        <v>523</v>
      </c>
      <c r="C106" s="54" t="s">
        <v>29</v>
      </c>
      <c r="D106" s="54" t="s">
        <v>80</v>
      </c>
      <c r="E106" s="54" t="s">
        <v>124</v>
      </c>
      <c r="F106" s="54" t="str">
        <f t="shared" si="20"/>
        <v>03 1 01 00000</v>
      </c>
      <c r="G106" s="54"/>
      <c r="H106" s="67">
        <f>H107+H110</f>
        <v>500</v>
      </c>
      <c r="I106" s="56">
        <f>I107+I110</f>
        <v>0</v>
      </c>
      <c r="J106" s="163">
        <f t="shared" si="21"/>
        <v>500</v>
      </c>
      <c r="K106" s="164">
        <f>K107+K110</f>
        <v>0</v>
      </c>
      <c r="L106" s="90">
        <f t="shared" si="24"/>
        <v>500</v>
      </c>
      <c r="M106" s="55">
        <f>M107+M110</f>
        <v>500</v>
      </c>
      <c r="N106" s="55">
        <f>N107+N110</f>
        <v>0</v>
      </c>
      <c r="O106" s="131">
        <f t="shared" si="22"/>
        <v>500</v>
      </c>
      <c r="P106" s="55">
        <f>P107+P110</f>
        <v>500</v>
      </c>
      <c r="Q106" s="55">
        <f>Q107+Q110</f>
        <v>0</v>
      </c>
      <c r="R106" s="131">
        <f t="shared" si="23"/>
        <v>500</v>
      </c>
    </row>
    <row r="107" spans="1:18" ht="16.5" customHeight="1">
      <c r="A107" s="53" t="s">
        <v>48</v>
      </c>
      <c r="B107" s="44">
        <v>523</v>
      </c>
      <c r="C107" s="54" t="s">
        <v>29</v>
      </c>
      <c r="D107" s="54" t="s">
        <v>80</v>
      </c>
      <c r="E107" s="54" t="s">
        <v>125</v>
      </c>
      <c r="F107" s="54" t="str">
        <f t="shared" si="20"/>
        <v>03 1 01 71010</v>
      </c>
      <c r="G107" s="54"/>
      <c r="H107" s="67">
        <f>H108</f>
        <v>500</v>
      </c>
      <c r="I107" s="56">
        <f>I108</f>
        <v>0</v>
      </c>
      <c r="J107" s="163">
        <f t="shared" si="21"/>
        <v>500</v>
      </c>
      <c r="K107" s="164">
        <f>K108</f>
        <v>0</v>
      </c>
      <c r="L107" s="90">
        <f t="shared" si="24"/>
        <v>500</v>
      </c>
      <c r="M107" s="55">
        <f>M108</f>
        <v>500</v>
      </c>
      <c r="N107" s="55">
        <f>N108</f>
        <v>0</v>
      </c>
      <c r="O107" s="131">
        <f t="shared" si="22"/>
        <v>500</v>
      </c>
      <c r="P107" s="55">
        <f>P108</f>
        <v>500</v>
      </c>
      <c r="Q107" s="55">
        <f>Q108</f>
        <v>0</v>
      </c>
      <c r="R107" s="131">
        <f t="shared" si="23"/>
        <v>500</v>
      </c>
    </row>
    <row r="108" spans="1:18" ht="51" customHeight="1">
      <c r="A108" s="63" t="s">
        <v>352</v>
      </c>
      <c r="B108" s="44">
        <v>523</v>
      </c>
      <c r="C108" s="54" t="s">
        <v>29</v>
      </c>
      <c r="D108" s="54" t="s">
        <v>80</v>
      </c>
      <c r="E108" s="54" t="s">
        <v>125</v>
      </c>
      <c r="F108" s="54" t="str">
        <f t="shared" si="20"/>
        <v>03 1 01 71010</v>
      </c>
      <c r="G108" s="54" t="s">
        <v>353</v>
      </c>
      <c r="H108" s="67">
        <f>H109</f>
        <v>500</v>
      </c>
      <c r="I108" s="56">
        <f>I109</f>
        <v>0</v>
      </c>
      <c r="J108" s="163">
        <f t="shared" si="21"/>
        <v>500</v>
      </c>
      <c r="K108" s="164">
        <f>K109</f>
        <v>0</v>
      </c>
      <c r="L108" s="90">
        <f t="shared" si="24"/>
        <v>500</v>
      </c>
      <c r="M108" s="55">
        <f>M109</f>
        <v>500</v>
      </c>
      <c r="N108" s="55">
        <f>N109</f>
        <v>0</v>
      </c>
      <c r="O108" s="131">
        <f t="shared" si="22"/>
        <v>500</v>
      </c>
      <c r="P108" s="55">
        <f>P109</f>
        <v>500</v>
      </c>
      <c r="Q108" s="55">
        <f>Q109</f>
        <v>0</v>
      </c>
      <c r="R108" s="131">
        <f t="shared" si="23"/>
        <v>500</v>
      </c>
    </row>
    <row r="109" spans="1:18" ht="27" customHeight="1">
      <c r="A109" s="63" t="s">
        <v>286</v>
      </c>
      <c r="B109" s="44">
        <v>523</v>
      </c>
      <c r="C109" s="54" t="s">
        <v>29</v>
      </c>
      <c r="D109" s="54" t="s">
        <v>80</v>
      </c>
      <c r="E109" s="54" t="s">
        <v>125</v>
      </c>
      <c r="F109" s="54" t="str">
        <f t="shared" si="20"/>
        <v>03 1 01 71010</v>
      </c>
      <c r="G109" s="54" t="s">
        <v>285</v>
      </c>
      <c r="H109" s="71">
        <v>500</v>
      </c>
      <c r="I109" s="56"/>
      <c r="J109" s="163">
        <f t="shared" si="21"/>
        <v>500</v>
      </c>
      <c r="K109" s="164"/>
      <c r="L109" s="90">
        <f t="shared" si="24"/>
        <v>500</v>
      </c>
      <c r="M109" s="62">
        <v>500</v>
      </c>
      <c r="N109" s="62"/>
      <c r="O109" s="131">
        <f t="shared" si="22"/>
        <v>500</v>
      </c>
      <c r="P109" s="62">
        <v>500</v>
      </c>
      <c r="Q109" s="62"/>
      <c r="R109" s="131">
        <f t="shared" si="23"/>
        <v>500</v>
      </c>
    </row>
    <row r="110" spans="1:18" ht="16.5" customHeight="1" hidden="1">
      <c r="A110" s="53" t="s">
        <v>49</v>
      </c>
      <c r="B110" s="44">
        <v>523</v>
      </c>
      <c r="C110" s="54" t="s">
        <v>29</v>
      </c>
      <c r="D110" s="54" t="s">
        <v>80</v>
      </c>
      <c r="E110" s="54" t="s">
        <v>126</v>
      </c>
      <c r="F110" s="54" t="str">
        <f t="shared" si="20"/>
        <v>03 1 01 71030</v>
      </c>
      <c r="G110" s="54"/>
      <c r="H110" s="67">
        <f>H111</f>
        <v>0</v>
      </c>
      <c r="I110" s="56">
        <f>I111</f>
        <v>0</v>
      </c>
      <c r="J110" s="163">
        <f t="shared" si="21"/>
        <v>0</v>
      </c>
      <c r="K110" s="164">
        <f>K111</f>
        <v>0</v>
      </c>
      <c r="L110" s="90">
        <f t="shared" si="24"/>
        <v>0</v>
      </c>
      <c r="M110" s="55">
        <f>M111</f>
        <v>0</v>
      </c>
      <c r="N110" s="55">
        <f>N111</f>
        <v>0</v>
      </c>
      <c r="O110" s="131">
        <f t="shared" si="22"/>
        <v>0</v>
      </c>
      <c r="P110" s="55">
        <f>P111</f>
        <v>0</v>
      </c>
      <c r="Q110" s="55">
        <f>Q111</f>
        <v>0</v>
      </c>
      <c r="R110" s="131">
        <f t="shared" si="23"/>
        <v>0</v>
      </c>
    </row>
    <row r="111" spans="1:18" ht="27.75" customHeight="1" hidden="1">
      <c r="A111" s="53" t="s">
        <v>354</v>
      </c>
      <c r="B111" s="44">
        <v>523</v>
      </c>
      <c r="C111" s="54" t="s">
        <v>29</v>
      </c>
      <c r="D111" s="54" t="s">
        <v>80</v>
      </c>
      <c r="E111" s="54" t="s">
        <v>126</v>
      </c>
      <c r="F111" s="54" t="str">
        <f t="shared" si="20"/>
        <v>03 1 01 71030</v>
      </c>
      <c r="G111" s="54" t="s">
        <v>355</v>
      </c>
      <c r="H111" s="67">
        <f>H112</f>
        <v>0</v>
      </c>
      <c r="I111" s="56">
        <f>I112</f>
        <v>0</v>
      </c>
      <c r="J111" s="163">
        <f t="shared" si="21"/>
        <v>0</v>
      </c>
      <c r="K111" s="164">
        <f>K112</f>
        <v>0</v>
      </c>
      <c r="L111" s="90">
        <f t="shared" si="24"/>
        <v>0</v>
      </c>
      <c r="M111" s="55">
        <f>M112</f>
        <v>0</v>
      </c>
      <c r="N111" s="55">
        <f>N112</f>
        <v>0</v>
      </c>
      <c r="O111" s="131">
        <f t="shared" si="22"/>
        <v>0</v>
      </c>
      <c r="P111" s="55">
        <f>P112</f>
        <v>0</v>
      </c>
      <c r="Q111" s="55">
        <f>Q112</f>
        <v>0</v>
      </c>
      <c r="R111" s="131">
        <f t="shared" si="23"/>
        <v>0</v>
      </c>
    </row>
    <row r="112" spans="1:18" ht="27.75" customHeight="1" hidden="1">
      <c r="A112" s="53" t="s">
        <v>289</v>
      </c>
      <c r="B112" s="44">
        <v>523</v>
      </c>
      <c r="C112" s="54" t="s">
        <v>29</v>
      </c>
      <c r="D112" s="54" t="s">
        <v>80</v>
      </c>
      <c r="E112" s="54" t="s">
        <v>126</v>
      </c>
      <c r="F112" s="54" t="str">
        <f t="shared" si="20"/>
        <v>03 1 01 71030</v>
      </c>
      <c r="G112" s="54" t="s">
        <v>288</v>
      </c>
      <c r="H112" s="71"/>
      <c r="I112" s="56"/>
      <c r="J112" s="163">
        <f t="shared" si="21"/>
        <v>0</v>
      </c>
      <c r="K112" s="164"/>
      <c r="L112" s="90">
        <f t="shared" si="24"/>
        <v>0</v>
      </c>
      <c r="M112" s="62"/>
      <c r="N112" s="62"/>
      <c r="O112" s="131">
        <f t="shared" si="22"/>
        <v>0</v>
      </c>
      <c r="P112" s="62"/>
      <c r="Q112" s="62"/>
      <c r="R112" s="131">
        <f t="shared" si="23"/>
        <v>0</v>
      </c>
    </row>
    <row r="113" spans="1:18" ht="38.25" customHeight="1">
      <c r="A113" s="53" t="s">
        <v>604</v>
      </c>
      <c r="B113" s="44">
        <v>523</v>
      </c>
      <c r="C113" s="54" t="s">
        <v>29</v>
      </c>
      <c r="D113" s="54" t="s">
        <v>80</v>
      </c>
      <c r="E113" s="54" t="s">
        <v>127</v>
      </c>
      <c r="F113" s="54" t="str">
        <f t="shared" si="20"/>
        <v>03 2 00 00000</v>
      </c>
      <c r="G113" s="54"/>
      <c r="H113" s="67">
        <f aca="true" t="shared" si="25" ref="H113:K116">H114</f>
        <v>768.485</v>
      </c>
      <c r="I113" s="56">
        <f t="shared" si="25"/>
        <v>0</v>
      </c>
      <c r="J113" s="163">
        <f t="shared" si="21"/>
        <v>768.485</v>
      </c>
      <c r="K113" s="164">
        <f t="shared" si="25"/>
        <v>0.306</v>
      </c>
      <c r="L113" s="90">
        <f t="shared" si="24"/>
        <v>768.791</v>
      </c>
      <c r="M113" s="55">
        <f aca="true" t="shared" si="26" ref="M113:N116">M114</f>
        <v>768.915</v>
      </c>
      <c r="N113" s="55">
        <f t="shared" si="26"/>
        <v>0</v>
      </c>
      <c r="O113" s="131">
        <f t="shared" si="22"/>
        <v>768.915</v>
      </c>
      <c r="P113" s="55">
        <f aca="true" t="shared" si="27" ref="P113:Q116">P114</f>
        <v>798.31</v>
      </c>
      <c r="Q113" s="55">
        <f t="shared" si="27"/>
        <v>0</v>
      </c>
      <c r="R113" s="131">
        <f t="shared" si="23"/>
        <v>798.31</v>
      </c>
    </row>
    <row r="114" spans="1:18" ht="37.5" customHeight="1">
      <c r="A114" s="53" t="s">
        <v>249</v>
      </c>
      <c r="B114" s="44">
        <v>523</v>
      </c>
      <c r="C114" s="54" t="s">
        <v>29</v>
      </c>
      <c r="D114" s="54" t="s">
        <v>80</v>
      </c>
      <c r="E114" s="54" t="s">
        <v>128</v>
      </c>
      <c r="F114" s="54" t="str">
        <f t="shared" si="20"/>
        <v>03 2 01 00000</v>
      </c>
      <c r="G114" s="54"/>
      <c r="H114" s="67">
        <f t="shared" si="25"/>
        <v>768.485</v>
      </c>
      <c r="I114" s="56">
        <f t="shared" si="25"/>
        <v>0</v>
      </c>
      <c r="J114" s="163">
        <f t="shared" si="21"/>
        <v>768.485</v>
      </c>
      <c r="K114" s="164">
        <f t="shared" si="25"/>
        <v>0.306</v>
      </c>
      <c r="L114" s="90">
        <f t="shared" si="24"/>
        <v>768.791</v>
      </c>
      <c r="M114" s="55">
        <f t="shared" si="26"/>
        <v>768.915</v>
      </c>
      <c r="N114" s="55">
        <f t="shared" si="26"/>
        <v>0</v>
      </c>
      <c r="O114" s="131">
        <f t="shared" si="22"/>
        <v>768.915</v>
      </c>
      <c r="P114" s="55">
        <f t="shared" si="27"/>
        <v>798.31</v>
      </c>
      <c r="Q114" s="55">
        <f t="shared" si="27"/>
        <v>0</v>
      </c>
      <c r="R114" s="131">
        <f t="shared" si="23"/>
        <v>798.31</v>
      </c>
    </row>
    <row r="115" spans="1:18" ht="15.75" customHeight="1">
      <c r="A115" s="53" t="s">
        <v>50</v>
      </c>
      <c r="B115" s="44">
        <v>523</v>
      </c>
      <c r="C115" s="54" t="s">
        <v>29</v>
      </c>
      <c r="D115" s="54" t="s">
        <v>80</v>
      </c>
      <c r="E115" s="54" t="s">
        <v>129</v>
      </c>
      <c r="F115" s="54" t="str">
        <f t="shared" si="20"/>
        <v>03 2 01 71020</v>
      </c>
      <c r="G115" s="54"/>
      <c r="H115" s="67">
        <f t="shared" si="25"/>
        <v>768.485</v>
      </c>
      <c r="I115" s="56">
        <f t="shared" si="25"/>
        <v>0</v>
      </c>
      <c r="J115" s="163">
        <f t="shared" si="21"/>
        <v>768.485</v>
      </c>
      <c r="K115" s="164">
        <f t="shared" si="25"/>
        <v>0.306</v>
      </c>
      <c r="L115" s="90">
        <f t="shared" si="24"/>
        <v>768.791</v>
      </c>
      <c r="M115" s="55">
        <f t="shared" si="26"/>
        <v>768.915</v>
      </c>
      <c r="N115" s="55">
        <f t="shared" si="26"/>
        <v>0</v>
      </c>
      <c r="O115" s="131">
        <f t="shared" si="22"/>
        <v>768.915</v>
      </c>
      <c r="P115" s="55">
        <f t="shared" si="27"/>
        <v>798.31</v>
      </c>
      <c r="Q115" s="55">
        <f t="shared" si="27"/>
        <v>0</v>
      </c>
      <c r="R115" s="131">
        <f t="shared" si="23"/>
        <v>798.31</v>
      </c>
    </row>
    <row r="116" spans="1:18" ht="28.5" customHeight="1">
      <c r="A116" s="53" t="s">
        <v>354</v>
      </c>
      <c r="B116" s="44">
        <v>523</v>
      </c>
      <c r="C116" s="54" t="s">
        <v>29</v>
      </c>
      <c r="D116" s="54" t="s">
        <v>80</v>
      </c>
      <c r="E116" s="54" t="s">
        <v>129</v>
      </c>
      <c r="F116" s="54" t="str">
        <f t="shared" si="20"/>
        <v>03 2 01 71020</v>
      </c>
      <c r="G116" s="54" t="s">
        <v>355</v>
      </c>
      <c r="H116" s="67">
        <f t="shared" si="25"/>
        <v>768.485</v>
      </c>
      <c r="I116" s="56">
        <f t="shared" si="25"/>
        <v>0</v>
      </c>
      <c r="J116" s="163">
        <f t="shared" si="21"/>
        <v>768.485</v>
      </c>
      <c r="K116" s="164">
        <f t="shared" si="25"/>
        <v>0.306</v>
      </c>
      <c r="L116" s="90">
        <f t="shared" si="24"/>
        <v>768.791</v>
      </c>
      <c r="M116" s="55">
        <f t="shared" si="26"/>
        <v>768.915</v>
      </c>
      <c r="N116" s="55">
        <f t="shared" si="26"/>
        <v>0</v>
      </c>
      <c r="O116" s="131">
        <f t="shared" si="22"/>
        <v>768.915</v>
      </c>
      <c r="P116" s="55">
        <f t="shared" si="27"/>
        <v>798.31</v>
      </c>
      <c r="Q116" s="55">
        <f t="shared" si="27"/>
        <v>0</v>
      </c>
      <c r="R116" s="131">
        <f t="shared" si="23"/>
        <v>798.31</v>
      </c>
    </row>
    <row r="117" spans="1:18" ht="27.75" customHeight="1">
      <c r="A117" s="53" t="s">
        <v>289</v>
      </c>
      <c r="B117" s="44">
        <v>523</v>
      </c>
      <c r="C117" s="54" t="s">
        <v>29</v>
      </c>
      <c r="D117" s="54" t="s">
        <v>80</v>
      </c>
      <c r="E117" s="54" t="s">
        <v>129</v>
      </c>
      <c r="F117" s="54" t="str">
        <f t="shared" si="20"/>
        <v>03 2 01 71020</v>
      </c>
      <c r="G117" s="54" t="s">
        <v>288</v>
      </c>
      <c r="H117" s="71">
        <v>768.485</v>
      </c>
      <c r="I117" s="56"/>
      <c r="J117" s="163">
        <f t="shared" si="21"/>
        <v>768.485</v>
      </c>
      <c r="K117" s="164">
        <v>0.306</v>
      </c>
      <c r="L117" s="90">
        <f t="shared" si="24"/>
        <v>768.791</v>
      </c>
      <c r="M117" s="62">
        <v>768.915</v>
      </c>
      <c r="N117" s="62"/>
      <c r="O117" s="131">
        <f t="shared" si="22"/>
        <v>768.915</v>
      </c>
      <c r="P117" s="62">
        <v>798.31</v>
      </c>
      <c r="Q117" s="62"/>
      <c r="R117" s="131">
        <f t="shared" si="23"/>
        <v>798.31</v>
      </c>
    </row>
    <row r="118" spans="1:18" ht="15.75" customHeight="1">
      <c r="A118" s="53" t="s">
        <v>378</v>
      </c>
      <c r="B118" s="44">
        <v>523</v>
      </c>
      <c r="C118" s="54" t="s">
        <v>32</v>
      </c>
      <c r="D118" s="54"/>
      <c r="E118" s="54"/>
      <c r="F118" s="54" t="str">
        <f t="shared" si="20"/>
        <v>   </v>
      </c>
      <c r="G118" s="54"/>
      <c r="H118" s="67">
        <f>H119</f>
        <v>5580</v>
      </c>
      <c r="I118" s="56">
        <f>I119</f>
        <v>0</v>
      </c>
      <c r="J118" s="163">
        <f t="shared" si="21"/>
        <v>5580</v>
      </c>
      <c r="K118" s="164">
        <f>K119</f>
        <v>1732</v>
      </c>
      <c r="L118" s="90">
        <f t="shared" si="24"/>
        <v>7312</v>
      </c>
      <c r="M118" s="55">
        <f>M119</f>
        <v>3410</v>
      </c>
      <c r="N118" s="55">
        <f>N119</f>
        <v>0</v>
      </c>
      <c r="O118" s="131">
        <f t="shared" si="22"/>
        <v>3410</v>
      </c>
      <c r="P118" s="55">
        <f>P119</f>
        <v>3425</v>
      </c>
      <c r="Q118" s="55">
        <f>Q119</f>
        <v>0</v>
      </c>
      <c r="R118" s="131">
        <f t="shared" si="23"/>
        <v>3425</v>
      </c>
    </row>
    <row r="119" spans="1:18" ht="18" customHeight="1">
      <c r="A119" s="57" t="s">
        <v>11</v>
      </c>
      <c r="B119" s="44">
        <v>523</v>
      </c>
      <c r="C119" s="59" t="s">
        <v>32</v>
      </c>
      <c r="D119" s="59" t="s">
        <v>132</v>
      </c>
      <c r="E119" s="59"/>
      <c r="F119" s="59" t="str">
        <f t="shared" si="20"/>
        <v>   </v>
      </c>
      <c r="G119" s="59"/>
      <c r="H119" s="135">
        <f>H162+H120+H136+H147</f>
        <v>5580</v>
      </c>
      <c r="I119" s="60">
        <f>I120+I136+I147+I162</f>
        <v>0</v>
      </c>
      <c r="J119" s="163">
        <f t="shared" si="21"/>
        <v>5580</v>
      </c>
      <c r="K119" s="165">
        <f>K120+K136+K147+K162</f>
        <v>1732</v>
      </c>
      <c r="L119" s="90">
        <f t="shared" si="24"/>
        <v>7312</v>
      </c>
      <c r="M119" s="126">
        <f>M162+M120+M136+M147</f>
        <v>3410</v>
      </c>
      <c r="N119" s="126">
        <f>N162+N120+N136+N147</f>
        <v>0</v>
      </c>
      <c r="O119" s="131">
        <f t="shared" si="22"/>
        <v>3410</v>
      </c>
      <c r="P119" s="126">
        <f>P162+P120+P136+P147</f>
        <v>3425</v>
      </c>
      <c r="Q119" s="126">
        <f>Q162+Q120+Q136+Q147</f>
        <v>0</v>
      </c>
      <c r="R119" s="131">
        <f t="shared" si="23"/>
        <v>3425</v>
      </c>
    </row>
    <row r="120" spans="1:18" ht="26.25" customHeight="1">
      <c r="A120" s="53" t="s">
        <v>605</v>
      </c>
      <c r="B120" s="44">
        <v>523</v>
      </c>
      <c r="C120" s="54" t="s">
        <v>32</v>
      </c>
      <c r="D120" s="54" t="s">
        <v>132</v>
      </c>
      <c r="E120" s="54" t="s">
        <v>130</v>
      </c>
      <c r="F120" s="54" t="str">
        <f t="shared" si="20"/>
        <v>04 0 00 00000</v>
      </c>
      <c r="G120" s="54"/>
      <c r="H120" s="67">
        <f>H121</f>
        <v>4210</v>
      </c>
      <c r="I120" s="56">
        <f>I121</f>
        <v>0</v>
      </c>
      <c r="J120" s="163">
        <f t="shared" si="21"/>
        <v>4210</v>
      </c>
      <c r="K120" s="164">
        <f>K121</f>
        <v>2732</v>
      </c>
      <c r="L120" s="90">
        <f t="shared" si="24"/>
        <v>6942</v>
      </c>
      <c r="M120" s="55">
        <f>M121</f>
        <v>2040</v>
      </c>
      <c r="N120" s="55">
        <f>N121</f>
        <v>0</v>
      </c>
      <c r="O120" s="131">
        <f t="shared" si="22"/>
        <v>2040</v>
      </c>
      <c r="P120" s="55">
        <f>P121</f>
        <v>2040</v>
      </c>
      <c r="Q120" s="55">
        <f>Q121</f>
        <v>0</v>
      </c>
      <c r="R120" s="131">
        <f t="shared" si="23"/>
        <v>2040</v>
      </c>
    </row>
    <row r="121" spans="1:18" ht="26.25" customHeight="1">
      <c r="A121" s="53" t="s">
        <v>337</v>
      </c>
      <c r="B121" s="44">
        <v>523</v>
      </c>
      <c r="C121" s="54" t="s">
        <v>32</v>
      </c>
      <c r="D121" s="54" t="s">
        <v>132</v>
      </c>
      <c r="E121" s="54" t="s">
        <v>131</v>
      </c>
      <c r="F121" s="54" t="str">
        <f t="shared" si="20"/>
        <v>04 1 00 00000</v>
      </c>
      <c r="G121" s="54"/>
      <c r="H121" s="67">
        <f>H122+H129</f>
        <v>4210</v>
      </c>
      <c r="I121" s="56">
        <f>I122+I129</f>
        <v>0</v>
      </c>
      <c r="J121" s="163">
        <f t="shared" si="21"/>
        <v>4210</v>
      </c>
      <c r="K121" s="164">
        <f>K122+K129</f>
        <v>2732</v>
      </c>
      <c r="L121" s="90">
        <f t="shared" si="24"/>
        <v>6942</v>
      </c>
      <c r="M121" s="55">
        <f>M122+M129</f>
        <v>2040</v>
      </c>
      <c r="N121" s="55">
        <f>N122+N129</f>
        <v>0</v>
      </c>
      <c r="O121" s="131">
        <f t="shared" si="22"/>
        <v>2040</v>
      </c>
      <c r="P121" s="55">
        <f>P122+P129</f>
        <v>2040</v>
      </c>
      <c r="Q121" s="55">
        <f>Q122+Q129</f>
        <v>0</v>
      </c>
      <c r="R121" s="131">
        <f t="shared" si="23"/>
        <v>2040</v>
      </c>
    </row>
    <row r="122" spans="1:18" ht="25.5">
      <c r="A122" s="53" t="s">
        <v>338</v>
      </c>
      <c r="B122" s="44">
        <v>523</v>
      </c>
      <c r="C122" s="54" t="s">
        <v>32</v>
      </c>
      <c r="D122" s="54" t="s">
        <v>132</v>
      </c>
      <c r="E122" s="54" t="s">
        <v>133</v>
      </c>
      <c r="F122" s="54" t="str">
        <f t="shared" si="20"/>
        <v>04 1 01 00000</v>
      </c>
      <c r="G122" s="54"/>
      <c r="H122" s="67">
        <f>H123+H126</f>
        <v>3740</v>
      </c>
      <c r="I122" s="56">
        <f>I123+I126</f>
        <v>0</v>
      </c>
      <c r="J122" s="163">
        <f t="shared" si="21"/>
        <v>3740</v>
      </c>
      <c r="K122" s="164">
        <f>K123+K126</f>
        <v>100</v>
      </c>
      <c r="L122" s="90">
        <f t="shared" si="24"/>
        <v>3840</v>
      </c>
      <c r="M122" s="55">
        <f>M123+M126</f>
        <v>2040</v>
      </c>
      <c r="N122" s="55">
        <f>N123+N126</f>
        <v>0</v>
      </c>
      <c r="O122" s="131">
        <f t="shared" si="22"/>
        <v>2040</v>
      </c>
      <c r="P122" s="55">
        <f>P123+P126</f>
        <v>2040</v>
      </c>
      <c r="Q122" s="55">
        <f>Q123+Q126</f>
        <v>0</v>
      </c>
      <c r="R122" s="131">
        <f t="shared" si="23"/>
        <v>2040</v>
      </c>
    </row>
    <row r="123" spans="1:18" ht="23.25" customHeight="1">
      <c r="A123" s="53" t="s">
        <v>51</v>
      </c>
      <c r="B123" s="44">
        <v>523</v>
      </c>
      <c r="C123" s="54" t="s">
        <v>32</v>
      </c>
      <c r="D123" s="54" t="s">
        <v>132</v>
      </c>
      <c r="E123" s="54" t="s">
        <v>134</v>
      </c>
      <c r="F123" s="54" t="str">
        <f t="shared" si="20"/>
        <v>04 1 01 71510</v>
      </c>
      <c r="G123" s="54"/>
      <c r="H123" s="67">
        <f>H124</f>
        <v>3600</v>
      </c>
      <c r="I123" s="56">
        <f>I124</f>
        <v>0</v>
      </c>
      <c r="J123" s="163">
        <f t="shared" si="21"/>
        <v>3600</v>
      </c>
      <c r="K123" s="164">
        <f>K124</f>
        <v>100</v>
      </c>
      <c r="L123" s="90">
        <f t="shared" si="24"/>
        <v>3700</v>
      </c>
      <c r="M123" s="55">
        <f>M124</f>
        <v>1900</v>
      </c>
      <c r="N123" s="55">
        <f>N124</f>
        <v>0</v>
      </c>
      <c r="O123" s="131">
        <f t="shared" si="22"/>
        <v>1900</v>
      </c>
      <c r="P123" s="55">
        <f>P124</f>
        <v>1900</v>
      </c>
      <c r="Q123" s="55">
        <f>Q124</f>
        <v>0</v>
      </c>
      <c r="R123" s="131">
        <f t="shared" si="23"/>
        <v>1900</v>
      </c>
    </row>
    <row r="124" spans="1:18" ht="27.75" customHeight="1">
      <c r="A124" s="53" t="s">
        <v>354</v>
      </c>
      <c r="B124" s="44">
        <v>523</v>
      </c>
      <c r="C124" s="54" t="s">
        <v>32</v>
      </c>
      <c r="D124" s="54" t="s">
        <v>132</v>
      </c>
      <c r="E124" s="54" t="s">
        <v>134</v>
      </c>
      <c r="F124" s="54" t="str">
        <f t="shared" si="20"/>
        <v>04 1 01 71510</v>
      </c>
      <c r="G124" s="54" t="s">
        <v>355</v>
      </c>
      <c r="H124" s="67">
        <f>H125</f>
        <v>3600</v>
      </c>
      <c r="I124" s="56">
        <f>I125</f>
        <v>0</v>
      </c>
      <c r="J124" s="163">
        <f t="shared" si="21"/>
        <v>3600</v>
      </c>
      <c r="K124" s="164">
        <f>K125</f>
        <v>100</v>
      </c>
      <c r="L124" s="90">
        <f t="shared" si="24"/>
        <v>3700</v>
      </c>
      <c r="M124" s="55">
        <f>M125</f>
        <v>1900</v>
      </c>
      <c r="N124" s="55">
        <f>N125</f>
        <v>0</v>
      </c>
      <c r="O124" s="131">
        <f t="shared" si="22"/>
        <v>1900</v>
      </c>
      <c r="P124" s="55">
        <f>P125</f>
        <v>1900</v>
      </c>
      <c r="Q124" s="55">
        <f>Q125</f>
        <v>0</v>
      </c>
      <c r="R124" s="131">
        <f t="shared" si="23"/>
        <v>1900</v>
      </c>
    </row>
    <row r="125" spans="1:18" ht="27" customHeight="1">
      <c r="A125" s="53" t="s">
        <v>289</v>
      </c>
      <c r="B125" s="44">
        <v>523</v>
      </c>
      <c r="C125" s="54" t="s">
        <v>32</v>
      </c>
      <c r="D125" s="54" t="s">
        <v>132</v>
      </c>
      <c r="E125" s="54" t="s">
        <v>134</v>
      </c>
      <c r="F125" s="54" t="str">
        <f t="shared" si="20"/>
        <v>04 1 01 71510</v>
      </c>
      <c r="G125" s="54" t="s">
        <v>288</v>
      </c>
      <c r="H125" s="71">
        <v>3600</v>
      </c>
      <c r="I125" s="56"/>
      <c r="J125" s="163">
        <f t="shared" si="21"/>
        <v>3600</v>
      </c>
      <c r="K125" s="164">
        <v>100</v>
      </c>
      <c r="L125" s="90">
        <f t="shared" si="24"/>
        <v>3700</v>
      </c>
      <c r="M125" s="62">
        <v>1900</v>
      </c>
      <c r="N125" s="62"/>
      <c r="O125" s="131">
        <f t="shared" si="22"/>
        <v>1900</v>
      </c>
      <c r="P125" s="62">
        <v>1900</v>
      </c>
      <c r="Q125" s="62"/>
      <c r="R125" s="131">
        <f t="shared" si="23"/>
        <v>1900</v>
      </c>
    </row>
    <row r="126" spans="1:18" ht="26.25" customHeight="1">
      <c r="A126" s="53" t="s">
        <v>84</v>
      </c>
      <c r="B126" s="44">
        <v>523</v>
      </c>
      <c r="C126" s="54" t="s">
        <v>32</v>
      </c>
      <c r="D126" s="54" t="s">
        <v>132</v>
      </c>
      <c r="E126" s="54" t="s">
        <v>135</v>
      </c>
      <c r="F126" s="54" t="str">
        <f t="shared" si="20"/>
        <v>04 1 01 71520</v>
      </c>
      <c r="G126" s="54"/>
      <c r="H126" s="67">
        <f>H127</f>
        <v>140</v>
      </c>
      <c r="I126" s="56">
        <f>I127</f>
        <v>0</v>
      </c>
      <c r="J126" s="163">
        <f t="shared" si="21"/>
        <v>140</v>
      </c>
      <c r="K126" s="164">
        <f>K127</f>
        <v>0</v>
      </c>
      <c r="L126" s="90">
        <f t="shared" si="24"/>
        <v>140</v>
      </c>
      <c r="M126" s="55">
        <f>M127</f>
        <v>140</v>
      </c>
      <c r="N126" s="55">
        <f>N127</f>
        <v>0</v>
      </c>
      <c r="O126" s="131">
        <f t="shared" si="22"/>
        <v>140</v>
      </c>
      <c r="P126" s="55">
        <f>P127</f>
        <v>140</v>
      </c>
      <c r="Q126" s="55">
        <f>Q127</f>
        <v>0</v>
      </c>
      <c r="R126" s="131">
        <f t="shared" si="23"/>
        <v>140</v>
      </c>
    </row>
    <row r="127" spans="1:18" ht="26.25" customHeight="1">
      <c r="A127" s="53" t="s">
        <v>354</v>
      </c>
      <c r="B127" s="44">
        <v>523</v>
      </c>
      <c r="C127" s="54" t="s">
        <v>32</v>
      </c>
      <c r="D127" s="54" t="s">
        <v>132</v>
      </c>
      <c r="E127" s="54" t="s">
        <v>135</v>
      </c>
      <c r="F127" s="54" t="str">
        <f t="shared" si="20"/>
        <v>04 1 01 71520</v>
      </c>
      <c r="G127" s="54" t="s">
        <v>355</v>
      </c>
      <c r="H127" s="67">
        <f>H128</f>
        <v>140</v>
      </c>
      <c r="I127" s="56">
        <f>I128</f>
        <v>0</v>
      </c>
      <c r="J127" s="163">
        <f t="shared" si="21"/>
        <v>140</v>
      </c>
      <c r="K127" s="164">
        <f>K128</f>
        <v>0</v>
      </c>
      <c r="L127" s="90">
        <f t="shared" si="24"/>
        <v>140</v>
      </c>
      <c r="M127" s="55">
        <f>M128</f>
        <v>140</v>
      </c>
      <c r="N127" s="55">
        <f>N128</f>
        <v>0</v>
      </c>
      <c r="O127" s="131">
        <f t="shared" si="22"/>
        <v>140</v>
      </c>
      <c r="P127" s="55">
        <f>P128</f>
        <v>140</v>
      </c>
      <c r="Q127" s="55">
        <f>Q128</f>
        <v>0</v>
      </c>
      <c r="R127" s="131">
        <f t="shared" si="23"/>
        <v>140</v>
      </c>
    </row>
    <row r="128" spans="1:18" ht="27" customHeight="1">
      <c r="A128" s="53" t="s">
        <v>289</v>
      </c>
      <c r="B128" s="44">
        <v>523</v>
      </c>
      <c r="C128" s="54" t="s">
        <v>32</v>
      </c>
      <c r="D128" s="54" t="s">
        <v>132</v>
      </c>
      <c r="E128" s="54" t="s">
        <v>135</v>
      </c>
      <c r="F128" s="54" t="str">
        <f t="shared" si="20"/>
        <v>04 1 01 71520</v>
      </c>
      <c r="G128" s="54" t="s">
        <v>288</v>
      </c>
      <c r="H128" s="71">
        <v>140</v>
      </c>
      <c r="I128" s="56"/>
      <c r="J128" s="163">
        <f t="shared" si="21"/>
        <v>140</v>
      </c>
      <c r="K128" s="164"/>
      <c r="L128" s="90">
        <f t="shared" si="24"/>
        <v>140</v>
      </c>
      <c r="M128" s="62">
        <v>140</v>
      </c>
      <c r="N128" s="62"/>
      <c r="O128" s="131">
        <f t="shared" si="22"/>
        <v>140</v>
      </c>
      <c r="P128" s="62">
        <v>140</v>
      </c>
      <c r="Q128" s="62"/>
      <c r="R128" s="131">
        <f t="shared" si="23"/>
        <v>140</v>
      </c>
    </row>
    <row r="129" spans="1:18" ht="26.25" customHeight="1">
      <c r="A129" s="53" t="s">
        <v>252</v>
      </c>
      <c r="B129" s="44">
        <v>523</v>
      </c>
      <c r="C129" s="54" t="s">
        <v>32</v>
      </c>
      <c r="D129" s="54" t="s">
        <v>132</v>
      </c>
      <c r="E129" s="54" t="s">
        <v>136</v>
      </c>
      <c r="F129" s="54" t="str">
        <f t="shared" si="20"/>
        <v>04 1 02 00000</v>
      </c>
      <c r="G129" s="54"/>
      <c r="H129" s="67">
        <f>H130+H133</f>
        <v>470</v>
      </c>
      <c r="I129" s="56">
        <f>I130+I133</f>
        <v>0</v>
      </c>
      <c r="J129" s="163">
        <f t="shared" si="21"/>
        <v>470</v>
      </c>
      <c r="K129" s="164">
        <f>K130+K133</f>
        <v>2632</v>
      </c>
      <c r="L129" s="90">
        <f t="shared" si="24"/>
        <v>3102</v>
      </c>
      <c r="M129" s="55">
        <f>M130+M133</f>
        <v>0</v>
      </c>
      <c r="N129" s="55">
        <f>N130+N133</f>
        <v>0</v>
      </c>
      <c r="O129" s="131">
        <f t="shared" si="22"/>
        <v>0</v>
      </c>
      <c r="P129" s="55">
        <f>P130+P133</f>
        <v>0</v>
      </c>
      <c r="Q129" s="55">
        <f>Q130+Q133</f>
        <v>0</v>
      </c>
      <c r="R129" s="131">
        <f t="shared" si="23"/>
        <v>0</v>
      </c>
    </row>
    <row r="130" spans="1:18" ht="25.5" customHeight="1" hidden="1">
      <c r="A130" s="53" t="s">
        <v>84</v>
      </c>
      <c r="B130" s="44">
        <v>523</v>
      </c>
      <c r="C130" s="54" t="s">
        <v>32</v>
      </c>
      <c r="D130" s="54" t="s">
        <v>132</v>
      </c>
      <c r="E130" s="54" t="s">
        <v>310</v>
      </c>
      <c r="F130" s="54" t="str">
        <f>REPLACE(REPLACE(REPLACE(E130,3,," "),5,," "),8,," ")</f>
        <v>04 1 02 71520</v>
      </c>
      <c r="G130" s="54"/>
      <c r="H130" s="67">
        <f>H131</f>
        <v>0</v>
      </c>
      <c r="I130" s="56">
        <f>I131</f>
        <v>0</v>
      </c>
      <c r="J130" s="163">
        <f t="shared" si="21"/>
        <v>0</v>
      </c>
      <c r="K130" s="164">
        <f>K131</f>
        <v>0</v>
      </c>
      <c r="L130" s="90">
        <f t="shared" si="24"/>
        <v>0</v>
      </c>
      <c r="M130" s="55">
        <f>M131</f>
        <v>0</v>
      </c>
      <c r="N130" s="55">
        <f>N131</f>
        <v>0</v>
      </c>
      <c r="O130" s="131">
        <f t="shared" si="22"/>
        <v>0</v>
      </c>
      <c r="P130" s="55">
        <f>P131</f>
        <v>0</v>
      </c>
      <c r="Q130" s="55">
        <f>Q131</f>
        <v>0</v>
      </c>
      <c r="R130" s="131">
        <f t="shared" si="23"/>
        <v>0</v>
      </c>
    </row>
    <row r="131" spans="1:18" ht="25.5" customHeight="1" hidden="1">
      <c r="A131" s="53" t="s">
        <v>354</v>
      </c>
      <c r="B131" s="44">
        <v>523</v>
      </c>
      <c r="C131" s="54" t="s">
        <v>32</v>
      </c>
      <c r="D131" s="54" t="s">
        <v>132</v>
      </c>
      <c r="E131" s="54" t="s">
        <v>310</v>
      </c>
      <c r="F131" s="54" t="str">
        <f>REPLACE(REPLACE(REPLACE(E131,3,," "),5,," "),8,," ")</f>
        <v>04 1 02 71520</v>
      </c>
      <c r="G131" s="54" t="s">
        <v>355</v>
      </c>
      <c r="H131" s="67">
        <f>H132</f>
        <v>0</v>
      </c>
      <c r="I131" s="56">
        <f>I132</f>
        <v>0</v>
      </c>
      <c r="J131" s="163">
        <f t="shared" si="21"/>
        <v>0</v>
      </c>
      <c r="K131" s="164">
        <f>K132</f>
        <v>0</v>
      </c>
      <c r="L131" s="90">
        <f t="shared" si="24"/>
        <v>0</v>
      </c>
      <c r="M131" s="55">
        <f>M132</f>
        <v>0</v>
      </c>
      <c r="N131" s="55">
        <f>N132</f>
        <v>0</v>
      </c>
      <c r="O131" s="131">
        <f t="shared" si="22"/>
        <v>0</v>
      </c>
      <c r="P131" s="55">
        <f>P132</f>
        <v>0</v>
      </c>
      <c r="Q131" s="55">
        <f>Q132</f>
        <v>0</v>
      </c>
      <c r="R131" s="131">
        <f t="shared" si="23"/>
        <v>0</v>
      </c>
    </row>
    <row r="132" spans="1:18" ht="25.5" customHeight="1" hidden="1">
      <c r="A132" s="53" t="s">
        <v>289</v>
      </c>
      <c r="B132" s="44">
        <v>523</v>
      </c>
      <c r="C132" s="54" t="s">
        <v>32</v>
      </c>
      <c r="D132" s="54" t="s">
        <v>132</v>
      </c>
      <c r="E132" s="54" t="s">
        <v>310</v>
      </c>
      <c r="F132" s="54" t="str">
        <f>REPLACE(REPLACE(REPLACE(E132,3,," "),5,," "),8,," ")</f>
        <v>04 1 02 71520</v>
      </c>
      <c r="G132" s="54" t="s">
        <v>288</v>
      </c>
      <c r="H132" s="71"/>
      <c r="I132" s="56"/>
      <c r="J132" s="163">
        <f t="shared" si="21"/>
        <v>0</v>
      </c>
      <c r="K132" s="164"/>
      <c r="L132" s="90">
        <f t="shared" si="24"/>
        <v>0</v>
      </c>
      <c r="M132" s="62"/>
      <c r="N132" s="62"/>
      <c r="O132" s="131">
        <f t="shared" si="22"/>
        <v>0</v>
      </c>
      <c r="P132" s="62"/>
      <c r="Q132" s="62"/>
      <c r="R132" s="131">
        <f t="shared" si="23"/>
        <v>0</v>
      </c>
    </row>
    <row r="133" spans="1:18" ht="25.5" customHeight="1">
      <c r="A133" s="53" t="s">
        <v>417</v>
      </c>
      <c r="B133" s="44">
        <v>523</v>
      </c>
      <c r="C133" s="54" t="s">
        <v>32</v>
      </c>
      <c r="D133" s="54" t="s">
        <v>132</v>
      </c>
      <c r="E133" s="54" t="s">
        <v>418</v>
      </c>
      <c r="F133" s="54" t="str">
        <f t="shared" si="20"/>
        <v>04 1 02 76510</v>
      </c>
      <c r="G133" s="54"/>
      <c r="H133" s="67">
        <f>H134</f>
        <v>470</v>
      </c>
      <c r="I133" s="56">
        <f>I134</f>
        <v>0</v>
      </c>
      <c r="J133" s="163">
        <f t="shared" si="21"/>
        <v>470</v>
      </c>
      <c r="K133" s="164">
        <f>K134</f>
        <v>2632</v>
      </c>
      <c r="L133" s="90">
        <f t="shared" si="24"/>
        <v>3102</v>
      </c>
      <c r="M133" s="55">
        <f>M134</f>
        <v>0</v>
      </c>
      <c r="N133" s="55">
        <f>N134</f>
        <v>0</v>
      </c>
      <c r="O133" s="131">
        <f t="shared" si="22"/>
        <v>0</v>
      </c>
      <c r="P133" s="55">
        <f>P134</f>
        <v>0</v>
      </c>
      <c r="Q133" s="55">
        <f>Q134</f>
        <v>0</v>
      </c>
      <c r="R133" s="131">
        <f t="shared" si="23"/>
        <v>0</v>
      </c>
    </row>
    <row r="134" spans="1:18" ht="25.5" customHeight="1">
      <c r="A134" s="53" t="s">
        <v>354</v>
      </c>
      <c r="B134" s="44">
        <v>523</v>
      </c>
      <c r="C134" s="54" t="s">
        <v>32</v>
      </c>
      <c r="D134" s="54" t="s">
        <v>132</v>
      </c>
      <c r="E134" s="54" t="s">
        <v>418</v>
      </c>
      <c r="F134" s="54" t="str">
        <f t="shared" si="20"/>
        <v>04 1 02 76510</v>
      </c>
      <c r="G134" s="54" t="s">
        <v>355</v>
      </c>
      <c r="H134" s="67">
        <f>H135</f>
        <v>470</v>
      </c>
      <c r="I134" s="56">
        <f>I135</f>
        <v>0</v>
      </c>
      <c r="J134" s="163">
        <f t="shared" si="21"/>
        <v>470</v>
      </c>
      <c r="K134" s="164">
        <f>K135</f>
        <v>2632</v>
      </c>
      <c r="L134" s="90">
        <f t="shared" si="24"/>
        <v>3102</v>
      </c>
      <c r="M134" s="55">
        <f>M135</f>
        <v>0</v>
      </c>
      <c r="N134" s="55">
        <f>N135</f>
        <v>0</v>
      </c>
      <c r="O134" s="131">
        <f t="shared" si="22"/>
        <v>0</v>
      </c>
      <c r="P134" s="55">
        <f>P135</f>
        <v>0</v>
      </c>
      <c r="Q134" s="55">
        <f>Q135</f>
        <v>0</v>
      </c>
      <c r="R134" s="131">
        <f t="shared" si="23"/>
        <v>0</v>
      </c>
    </row>
    <row r="135" spans="1:18" ht="25.5" customHeight="1">
      <c r="A135" s="53" t="s">
        <v>289</v>
      </c>
      <c r="B135" s="44">
        <v>523</v>
      </c>
      <c r="C135" s="54" t="s">
        <v>32</v>
      </c>
      <c r="D135" s="54" t="s">
        <v>132</v>
      </c>
      <c r="E135" s="54" t="s">
        <v>418</v>
      </c>
      <c r="F135" s="54" t="str">
        <f t="shared" si="20"/>
        <v>04 1 02 76510</v>
      </c>
      <c r="G135" s="54" t="s">
        <v>288</v>
      </c>
      <c r="H135" s="71">
        <v>470</v>
      </c>
      <c r="I135" s="56"/>
      <c r="J135" s="163">
        <f t="shared" si="21"/>
        <v>470</v>
      </c>
      <c r="K135" s="164">
        <v>2632</v>
      </c>
      <c r="L135" s="90">
        <f t="shared" si="24"/>
        <v>3102</v>
      </c>
      <c r="M135" s="62"/>
      <c r="N135" s="62"/>
      <c r="O135" s="131">
        <f t="shared" si="22"/>
        <v>0</v>
      </c>
      <c r="P135" s="62"/>
      <c r="Q135" s="62"/>
      <c r="R135" s="131">
        <f t="shared" si="23"/>
        <v>0</v>
      </c>
    </row>
    <row r="136" spans="1:18" ht="27.75" customHeight="1">
      <c r="A136" s="53" t="s">
        <v>606</v>
      </c>
      <c r="B136" s="44">
        <v>523</v>
      </c>
      <c r="C136" s="54" t="s">
        <v>32</v>
      </c>
      <c r="D136" s="54" t="s">
        <v>132</v>
      </c>
      <c r="E136" s="54" t="s">
        <v>149</v>
      </c>
      <c r="F136" s="54" t="str">
        <f t="shared" si="20"/>
        <v>05 0 00 00000</v>
      </c>
      <c r="G136" s="54"/>
      <c r="H136" s="67">
        <f>H137+H142</f>
        <v>350</v>
      </c>
      <c r="I136" s="56">
        <f>I137+I142</f>
        <v>0</v>
      </c>
      <c r="J136" s="163">
        <f t="shared" si="21"/>
        <v>350</v>
      </c>
      <c r="K136" s="164">
        <f>K137+K142</f>
        <v>0</v>
      </c>
      <c r="L136" s="90">
        <f t="shared" si="24"/>
        <v>350</v>
      </c>
      <c r="M136" s="55">
        <f>M137+M142</f>
        <v>350</v>
      </c>
      <c r="N136" s="55">
        <f>N137+N142</f>
        <v>0</v>
      </c>
      <c r="O136" s="131">
        <f t="shared" si="22"/>
        <v>350</v>
      </c>
      <c r="P136" s="55">
        <f>P137+P142</f>
        <v>365</v>
      </c>
      <c r="Q136" s="55">
        <f>Q137+Q142</f>
        <v>0</v>
      </c>
      <c r="R136" s="131">
        <f t="shared" si="23"/>
        <v>365</v>
      </c>
    </row>
    <row r="137" spans="1:18" ht="39.75" customHeight="1" hidden="1">
      <c r="A137" s="53" t="s">
        <v>339</v>
      </c>
      <c r="B137" s="44">
        <v>523</v>
      </c>
      <c r="C137" s="54" t="s">
        <v>32</v>
      </c>
      <c r="D137" s="54" t="s">
        <v>132</v>
      </c>
      <c r="E137" s="54" t="s">
        <v>150</v>
      </c>
      <c r="F137" s="54" t="str">
        <f t="shared" si="20"/>
        <v>05 1 00 00000</v>
      </c>
      <c r="G137" s="54"/>
      <c r="H137" s="67">
        <f aca="true" t="shared" si="28" ref="H137:K140">H138</f>
        <v>0</v>
      </c>
      <c r="I137" s="56">
        <f t="shared" si="28"/>
        <v>0</v>
      </c>
      <c r="J137" s="163">
        <f t="shared" si="21"/>
        <v>0</v>
      </c>
      <c r="K137" s="164">
        <f t="shared" si="28"/>
        <v>0</v>
      </c>
      <c r="L137" s="90">
        <f t="shared" si="24"/>
        <v>0</v>
      </c>
      <c r="M137" s="55">
        <f aca="true" t="shared" si="29" ref="M137:N140">M138</f>
        <v>0</v>
      </c>
      <c r="N137" s="55">
        <f t="shared" si="29"/>
        <v>0</v>
      </c>
      <c r="O137" s="131">
        <f t="shared" si="22"/>
        <v>0</v>
      </c>
      <c r="P137" s="55">
        <f aca="true" t="shared" si="30" ref="P137:Q140">P138</f>
        <v>0</v>
      </c>
      <c r="Q137" s="55">
        <f t="shared" si="30"/>
        <v>0</v>
      </c>
      <c r="R137" s="131">
        <f t="shared" si="23"/>
        <v>0</v>
      </c>
    </row>
    <row r="138" spans="1:18" ht="19.5" customHeight="1" hidden="1">
      <c r="A138" s="53" t="s">
        <v>253</v>
      </c>
      <c r="B138" s="44">
        <v>523</v>
      </c>
      <c r="C138" s="54" t="s">
        <v>32</v>
      </c>
      <c r="D138" s="54" t="s">
        <v>132</v>
      </c>
      <c r="E138" s="54" t="s">
        <v>151</v>
      </c>
      <c r="F138" s="54" t="str">
        <f t="shared" si="20"/>
        <v>05 1 01 00000</v>
      </c>
      <c r="G138" s="54"/>
      <c r="H138" s="67">
        <f t="shared" si="28"/>
        <v>0</v>
      </c>
      <c r="I138" s="56">
        <f t="shared" si="28"/>
        <v>0</v>
      </c>
      <c r="J138" s="163">
        <f t="shared" si="21"/>
        <v>0</v>
      </c>
      <c r="K138" s="164">
        <f t="shared" si="28"/>
        <v>0</v>
      </c>
      <c r="L138" s="90">
        <f t="shared" si="24"/>
        <v>0</v>
      </c>
      <c r="M138" s="55">
        <f t="shared" si="29"/>
        <v>0</v>
      </c>
      <c r="N138" s="55">
        <f t="shared" si="29"/>
        <v>0</v>
      </c>
      <c r="O138" s="131">
        <f aca="true" t="shared" si="31" ref="O138:O201">M138+N138</f>
        <v>0</v>
      </c>
      <c r="P138" s="55">
        <f t="shared" si="30"/>
        <v>0</v>
      </c>
      <c r="Q138" s="55">
        <f t="shared" si="30"/>
        <v>0</v>
      </c>
      <c r="R138" s="131">
        <f aca="true" t="shared" si="32" ref="R138:R201">P138+Q138</f>
        <v>0</v>
      </c>
    </row>
    <row r="139" spans="1:18" ht="30" customHeight="1" hidden="1">
      <c r="A139" s="53" t="s">
        <v>239</v>
      </c>
      <c r="B139" s="44">
        <v>523</v>
      </c>
      <c r="C139" s="54" t="s">
        <v>32</v>
      </c>
      <c r="D139" s="54" t="s">
        <v>132</v>
      </c>
      <c r="E139" s="54" t="s">
        <v>152</v>
      </c>
      <c r="F139" s="54" t="str">
        <f t="shared" si="20"/>
        <v>05 1 01 72010</v>
      </c>
      <c r="G139" s="54"/>
      <c r="H139" s="67">
        <f t="shared" si="28"/>
        <v>0</v>
      </c>
      <c r="I139" s="56">
        <f t="shared" si="28"/>
        <v>0</v>
      </c>
      <c r="J139" s="163">
        <f aca="true" t="shared" si="33" ref="J139:J222">H139+I139</f>
        <v>0</v>
      </c>
      <c r="K139" s="164">
        <f t="shared" si="28"/>
        <v>0</v>
      </c>
      <c r="L139" s="90">
        <f t="shared" si="24"/>
        <v>0</v>
      </c>
      <c r="M139" s="55">
        <f t="shared" si="29"/>
        <v>0</v>
      </c>
      <c r="N139" s="55">
        <f t="shared" si="29"/>
        <v>0</v>
      </c>
      <c r="O139" s="131">
        <f t="shared" si="31"/>
        <v>0</v>
      </c>
      <c r="P139" s="55">
        <f t="shared" si="30"/>
        <v>0</v>
      </c>
      <c r="Q139" s="55">
        <f t="shared" si="30"/>
        <v>0</v>
      </c>
      <c r="R139" s="131">
        <f t="shared" si="32"/>
        <v>0</v>
      </c>
    </row>
    <row r="140" spans="1:18" ht="28.5" customHeight="1" hidden="1">
      <c r="A140" s="53" t="s">
        <v>354</v>
      </c>
      <c r="B140" s="44">
        <v>523</v>
      </c>
      <c r="C140" s="54" t="s">
        <v>32</v>
      </c>
      <c r="D140" s="54" t="s">
        <v>132</v>
      </c>
      <c r="E140" s="54" t="s">
        <v>152</v>
      </c>
      <c r="F140" s="54" t="str">
        <f t="shared" si="20"/>
        <v>05 1 01 72010</v>
      </c>
      <c r="G140" s="54" t="s">
        <v>355</v>
      </c>
      <c r="H140" s="67">
        <f t="shared" si="28"/>
        <v>0</v>
      </c>
      <c r="I140" s="56">
        <f t="shared" si="28"/>
        <v>0</v>
      </c>
      <c r="J140" s="163">
        <f t="shared" si="33"/>
        <v>0</v>
      </c>
      <c r="K140" s="164">
        <f t="shared" si="28"/>
        <v>0</v>
      </c>
      <c r="L140" s="90">
        <f t="shared" si="24"/>
        <v>0</v>
      </c>
      <c r="M140" s="55">
        <f t="shared" si="29"/>
        <v>0</v>
      </c>
      <c r="N140" s="55">
        <f t="shared" si="29"/>
        <v>0</v>
      </c>
      <c r="O140" s="131">
        <f t="shared" si="31"/>
        <v>0</v>
      </c>
      <c r="P140" s="55">
        <f t="shared" si="30"/>
        <v>0</v>
      </c>
      <c r="Q140" s="55">
        <f t="shared" si="30"/>
        <v>0</v>
      </c>
      <c r="R140" s="131">
        <f t="shared" si="32"/>
        <v>0</v>
      </c>
    </row>
    <row r="141" spans="1:18" ht="27.75" customHeight="1" hidden="1">
      <c r="A141" s="53" t="s">
        <v>289</v>
      </c>
      <c r="B141" s="44">
        <v>523</v>
      </c>
      <c r="C141" s="54" t="s">
        <v>32</v>
      </c>
      <c r="D141" s="54" t="s">
        <v>132</v>
      </c>
      <c r="E141" s="54" t="s">
        <v>152</v>
      </c>
      <c r="F141" s="54" t="str">
        <f t="shared" si="20"/>
        <v>05 1 01 72010</v>
      </c>
      <c r="G141" s="54" t="s">
        <v>288</v>
      </c>
      <c r="H141" s="71"/>
      <c r="I141" s="56"/>
      <c r="J141" s="163">
        <f t="shared" si="33"/>
        <v>0</v>
      </c>
      <c r="K141" s="164"/>
      <c r="L141" s="90">
        <f t="shared" si="24"/>
        <v>0</v>
      </c>
      <c r="M141" s="62"/>
      <c r="N141" s="62"/>
      <c r="O141" s="131">
        <f t="shared" si="31"/>
        <v>0</v>
      </c>
      <c r="P141" s="62"/>
      <c r="Q141" s="62"/>
      <c r="R141" s="131">
        <f t="shared" si="32"/>
        <v>0</v>
      </c>
    </row>
    <row r="142" spans="1:18" ht="39" customHeight="1">
      <c r="A142" s="53" t="s">
        <v>607</v>
      </c>
      <c r="B142" s="44">
        <v>523</v>
      </c>
      <c r="C142" s="54" t="s">
        <v>32</v>
      </c>
      <c r="D142" s="54" t="s">
        <v>132</v>
      </c>
      <c r="E142" s="54" t="s">
        <v>154</v>
      </c>
      <c r="F142" s="54" t="str">
        <f t="shared" si="20"/>
        <v>05 2 00 00000</v>
      </c>
      <c r="G142" s="54"/>
      <c r="H142" s="67">
        <f aca="true" t="shared" si="34" ref="H142:K145">H143</f>
        <v>350</v>
      </c>
      <c r="I142" s="56">
        <f t="shared" si="34"/>
        <v>0</v>
      </c>
      <c r="J142" s="163">
        <f t="shared" si="33"/>
        <v>350</v>
      </c>
      <c r="K142" s="164">
        <f t="shared" si="34"/>
        <v>0</v>
      </c>
      <c r="L142" s="90">
        <f t="shared" si="24"/>
        <v>350</v>
      </c>
      <c r="M142" s="55">
        <f aca="true" t="shared" si="35" ref="M142:N145">M143</f>
        <v>350</v>
      </c>
      <c r="N142" s="55">
        <f t="shared" si="35"/>
        <v>0</v>
      </c>
      <c r="O142" s="131">
        <f t="shared" si="31"/>
        <v>350</v>
      </c>
      <c r="P142" s="55">
        <f aca="true" t="shared" si="36" ref="P142:Q145">P143</f>
        <v>365</v>
      </c>
      <c r="Q142" s="55">
        <f t="shared" si="36"/>
        <v>0</v>
      </c>
      <c r="R142" s="131">
        <f t="shared" si="32"/>
        <v>365</v>
      </c>
    </row>
    <row r="143" spans="1:18" ht="18" customHeight="1">
      <c r="A143" s="53" t="s">
        <v>277</v>
      </c>
      <c r="B143" s="44">
        <v>523</v>
      </c>
      <c r="C143" s="54" t="s">
        <v>32</v>
      </c>
      <c r="D143" s="54" t="s">
        <v>132</v>
      </c>
      <c r="E143" s="54" t="s">
        <v>155</v>
      </c>
      <c r="F143" s="54" t="str">
        <f t="shared" si="20"/>
        <v>05 2 01 00000</v>
      </c>
      <c r="G143" s="54"/>
      <c r="H143" s="67">
        <f t="shared" si="34"/>
        <v>350</v>
      </c>
      <c r="I143" s="56">
        <f t="shared" si="34"/>
        <v>0</v>
      </c>
      <c r="J143" s="163">
        <f t="shared" si="33"/>
        <v>350</v>
      </c>
      <c r="K143" s="164">
        <f t="shared" si="34"/>
        <v>0</v>
      </c>
      <c r="L143" s="90">
        <f t="shared" si="24"/>
        <v>350</v>
      </c>
      <c r="M143" s="55">
        <f t="shared" si="35"/>
        <v>350</v>
      </c>
      <c r="N143" s="55">
        <f t="shared" si="35"/>
        <v>0</v>
      </c>
      <c r="O143" s="131">
        <f t="shared" si="31"/>
        <v>350</v>
      </c>
      <c r="P143" s="55">
        <f t="shared" si="36"/>
        <v>365</v>
      </c>
      <c r="Q143" s="55">
        <f t="shared" si="36"/>
        <v>0</v>
      </c>
      <c r="R143" s="131">
        <f t="shared" si="32"/>
        <v>365</v>
      </c>
    </row>
    <row r="144" spans="1:18" ht="18.75" customHeight="1">
      <c r="A144" s="53" t="s">
        <v>88</v>
      </c>
      <c r="B144" s="44">
        <v>523</v>
      </c>
      <c r="C144" s="54" t="s">
        <v>32</v>
      </c>
      <c r="D144" s="54" t="s">
        <v>132</v>
      </c>
      <c r="E144" s="54" t="s">
        <v>156</v>
      </c>
      <c r="F144" s="54" t="str">
        <f t="shared" si="20"/>
        <v>05 2 01 72020</v>
      </c>
      <c r="G144" s="54"/>
      <c r="H144" s="67">
        <f t="shared" si="34"/>
        <v>350</v>
      </c>
      <c r="I144" s="56">
        <f t="shared" si="34"/>
        <v>0</v>
      </c>
      <c r="J144" s="163">
        <f t="shared" si="33"/>
        <v>350</v>
      </c>
      <c r="K144" s="164">
        <f t="shared" si="34"/>
        <v>0</v>
      </c>
      <c r="L144" s="90">
        <f t="shared" si="24"/>
        <v>350</v>
      </c>
      <c r="M144" s="55">
        <f t="shared" si="35"/>
        <v>350</v>
      </c>
      <c r="N144" s="55">
        <f t="shared" si="35"/>
        <v>0</v>
      </c>
      <c r="O144" s="131">
        <f t="shared" si="31"/>
        <v>350</v>
      </c>
      <c r="P144" s="55">
        <f t="shared" si="36"/>
        <v>365</v>
      </c>
      <c r="Q144" s="55">
        <f t="shared" si="36"/>
        <v>0</v>
      </c>
      <c r="R144" s="131">
        <f t="shared" si="32"/>
        <v>365</v>
      </c>
    </row>
    <row r="145" spans="1:18" ht="26.25" customHeight="1">
      <c r="A145" s="53" t="s">
        <v>354</v>
      </c>
      <c r="B145" s="44">
        <v>523</v>
      </c>
      <c r="C145" s="54" t="s">
        <v>32</v>
      </c>
      <c r="D145" s="54" t="s">
        <v>132</v>
      </c>
      <c r="E145" s="54" t="s">
        <v>156</v>
      </c>
      <c r="F145" s="54" t="str">
        <f t="shared" si="20"/>
        <v>05 2 01 72020</v>
      </c>
      <c r="G145" s="54" t="s">
        <v>355</v>
      </c>
      <c r="H145" s="67">
        <f t="shared" si="34"/>
        <v>350</v>
      </c>
      <c r="I145" s="56">
        <f t="shared" si="34"/>
        <v>0</v>
      </c>
      <c r="J145" s="163">
        <f t="shared" si="33"/>
        <v>350</v>
      </c>
      <c r="K145" s="164">
        <f t="shared" si="34"/>
        <v>0</v>
      </c>
      <c r="L145" s="90">
        <f t="shared" si="24"/>
        <v>350</v>
      </c>
      <c r="M145" s="55">
        <f t="shared" si="35"/>
        <v>350</v>
      </c>
      <c r="N145" s="55">
        <f t="shared" si="35"/>
        <v>0</v>
      </c>
      <c r="O145" s="131">
        <f t="shared" si="31"/>
        <v>350</v>
      </c>
      <c r="P145" s="55">
        <f t="shared" si="36"/>
        <v>365</v>
      </c>
      <c r="Q145" s="55">
        <f t="shared" si="36"/>
        <v>0</v>
      </c>
      <c r="R145" s="131">
        <f t="shared" si="32"/>
        <v>365</v>
      </c>
    </row>
    <row r="146" spans="1:18" ht="26.25" customHeight="1">
      <c r="A146" s="53" t="s">
        <v>289</v>
      </c>
      <c r="B146" s="44">
        <v>523</v>
      </c>
      <c r="C146" s="54" t="s">
        <v>32</v>
      </c>
      <c r="D146" s="54" t="s">
        <v>132</v>
      </c>
      <c r="E146" s="54" t="s">
        <v>156</v>
      </c>
      <c r="F146" s="54" t="str">
        <f t="shared" si="20"/>
        <v>05 2 01 72020</v>
      </c>
      <c r="G146" s="54" t="s">
        <v>288</v>
      </c>
      <c r="H146" s="71">
        <v>350</v>
      </c>
      <c r="I146" s="56"/>
      <c r="J146" s="163">
        <f t="shared" si="33"/>
        <v>350</v>
      </c>
      <c r="K146" s="164"/>
      <c r="L146" s="90">
        <f t="shared" si="24"/>
        <v>350</v>
      </c>
      <c r="M146" s="62">
        <v>350</v>
      </c>
      <c r="N146" s="62"/>
      <c r="O146" s="131">
        <f t="shared" si="31"/>
        <v>350</v>
      </c>
      <c r="P146" s="62">
        <v>365</v>
      </c>
      <c r="Q146" s="62"/>
      <c r="R146" s="131">
        <f t="shared" si="32"/>
        <v>365</v>
      </c>
    </row>
    <row r="147" spans="1:18" ht="38.25" customHeight="1">
      <c r="A147" s="53" t="s">
        <v>608</v>
      </c>
      <c r="B147" s="44">
        <v>523</v>
      </c>
      <c r="C147" s="54" t="s">
        <v>32</v>
      </c>
      <c r="D147" s="54" t="s">
        <v>132</v>
      </c>
      <c r="E147" s="54" t="s">
        <v>157</v>
      </c>
      <c r="F147" s="54" t="str">
        <f t="shared" si="20"/>
        <v>06 0 00 00000</v>
      </c>
      <c r="G147" s="54"/>
      <c r="H147" s="67">
        <f>H148+H157</f>
        <v>1020</v>
      </c>
      <c r="I147" s="56">
        <f>I148+I157</f>
        <v>0</v>
      </c>
      <c r="J147" s="163">
        <f t="shared" si="33"/>
        <v>1020</v>
      </c>
      <c r="K147" s="164">
        <f>K148+K157</f>
        <v>-1000</v>
      </c>
      <c r="L147" s="90">
        <f t="shared" si="24"/>
        <v>20</v>
      </c>
      <c r="M147" s="55">
        <f>M148+M157</f>
        <v>1020</v>
      </c>
      <c r="N147" s="55">
        <f>N148+N157</f>
        <v>0</v>
      </c>
      <c r="O147" s="131">
        <f t="shared" si="31"/>
        <v>1020</v>
      </c>
      <c r="P147" s="55">
        <f>P148+P157</f>
        <v>1020</v>
      </c>
      <c r="Q147" s="55">
        <f>Q148+Q157</f>
        <v>0</v>
      </c>
      <c r="R147" s="131">
        <f t="shared" si="32"/>
        <v>1020</v>
      </c>
    </row>
    <row r="148" spans="1:18" ht="26.25" customHeight="1">
      <c r="A148" s="53" t="s">
        <v>340</v>
      </c>
      <c r="B148" s="44">
        <v>523</v>
      </c>
      <c r="C148" s="54" t="s">
        <v>32</v>
      </c>
      <c r="D148" s="54" t="s">
        <v>132</v>
      </c>
      <c r="E148" s="54" t="s">
        <v>158</v>
      </c>
      <c r="F148" s="54" t="str">
        <f t="shared" si="20"/>
        <v>06 1 00 00000</v>
      </c>
      <c r="G148" s="54"/>
      <c r="H148" s="67">
        <f>H149+H153</f>
        <v>1000</v>
      </c>
      <c r="I148" s="56">
        <f>I149+I153</f>
        <v>0</v>
      </c>
      <c r="J148" s="163">
        <f t="shared" si="33"/>
        <v>1000</v>
      </c>
      <c r="K148" s="164">
        <f>K149+K153</f>
        <v>-1000</v>
      </c>
      <c r="L148" s="90">
        <f t="shared" si="24"/>
        <v>0</v>
      </c>
      <c r="M148" s="55">
        <f>M149+M153</f>
        <v>1000</v>
      </c>
      <c r="N148" s="55">
        <f>N149+N153</f>
        <v>0</v>
      </c>
      <c r="O148" s="131">
        <f t="shared" si="31"/>
        <v>1000</v>
      </c>
      <c r="P148" s="55">
        <f>P149+P153</f>
        <v>1000</v>
      </c>
      <c r="Q148" s="55">
        <f>Q149+Q153</f>
        <v>0</v>
      </c>
      <c r="R148" s="131">
        <f t="shared" si="32"/>
        <v>1000</v>
      </c>
    </row>
    <row r="149" spans="1:18" ht="25.5">
      <c r="A149" s="53" t="s">
        <v>254</v>
      </c>
      <c r="B149" s="44">
        <v>523</v>
      </c>
      <c r="C149" s="54" t="s">
        <v>32</v>
      </c>
      <c r="D149" s="54" t="s">
        <v>132</v>
      </c>
      <c r="E149" s="54" t="s">
        <v>159</v>
      </c>
      <c r="F149" s="54" t="str">
        <f t="shared" si="20"/>
        <v>06 1 01 00000</v>
      </c>
      <c r="G149" s="54"/>
      <c r="H149" s="67">
        <f aca="true" t="shared" si="37" ref="H149:K151">H150</f>
        <v>1000</v>
      </c>
      <c r="I149" s="56">
        <f t="shared" si="37"/>
        <v>0</v>
      </c>
      <c r="J149" s="163">
        <f t="shared" si="33"/>
        <v>1000</v>
      </c>
      <c r="K149" s="164">
        <f t="shared" si="37"/>
        <v>-1000</v>
      </c>
      <c r="L149" s="90">
        <f t="shared" si="24"/>
        <v>0</v>
      </c>
      <c r="M149" s="55">
        <f aca="true" t="shared" si="38" ref="M149:N151">M150</f>
        <v>1000</v>
      </c>
      <c r="N149" s="55">
        <f t="shared" si="38"/>
        <v>0</v>
      </c>
      <c r="O149" s="131">
        <f t="shared" si="31"/>
        <v>1000</v>
      </c>
      <c r="P149" s="55">
        <f aca="true" t="shared" si="39" ref="P149:Q151">P150</f>
        <v>1000</v>
      </c>
      <c r="Q149" s="55">
        <f t="shared" si="39"/>
        <v>0</v>
      </c>
      <c r="R149" s="131">
        <f t="shared" si="32"/>
        <v>1000</v>
      </c>
    </row>
    <row r="150" spans="1:18" ht="25.5">
      <c r="A150" s="53" t="s">
        <v>52</v>
      </c>
      <c r="B150" s="44">
        <v>523</v>
      </c>
      <c r="C150" s="54" t="s">
        <v>32</v>
      </c>
      <c r="D150" s="54" t="s">
        <v>132</v>
      </c>
      <c r="E150" s="54" t="s">
        <v>160</v>
      </c>
      <c r="F150" s="54" t="str">
        <f t="shared" si="20"/>
        <v>06 1 01 72510</v>
      </c>
      <c r="G150" s="54"/>
      <c r="H150" s="67">
        <f t="shared" si="37"/>
        <v>1000</v>
      </c>
      <c r="I150" s="56">
        <f t="shared" si="37"/>
        <v>0</v>
      </c>
      <c r="J150" s="163">
        <f t="shared" si="33"/>
        <v>1000</v>
      </c>
      <c r="K150" s="164">
        <f t="shared" si="37"/>
        <v>-1000</v>
      </c>
      <c r="L150" s="90">
        <f t="shared" si="24"/>
        <v>0</v>
      </c>
      <c r="M150" s="55">
        <f t="shared" si="38"/>
        <v>1000</v>
      </c>
      <c r="N150" s="55">
        <f t="shared" si="38"/>
        <v>0</v>
      </c>
      <c r="O150" s="131">
        <f t="shared" si="31"/>
        <v>1000</v>
      </c>
      <c r="P150" s="55">
        <f t="shared" si="39"/>
        <v>1000</v>
      </c>
      <c r="Q150" s="55">
        <f t="shared" si="39"/>
        <v>0</v>
      </c>
      <c r="R150" s="131">
        <f t="shared" si="32"/>
        <v>1000</v>
      </c>
    </row>
    <row r="151" spans="1:18" ht="12.75">
      <c r="A151" s="66" t="s">
        <v>356</v>
      </c>
      <c r="B151" s="44">
        <v>523</v>
      </c>
      <c r="C151" s="54" t="s">
        <v>32</v>
      </c>
      <c r="D151" s="54" t="s">
        <v>132</v>
      </c>
      <c r="E151" s="54" t="s">
        <v>160</v>
      </c>
      <c r="F151" s="54" t="str">
        <f t="shared" si="20"/>
        <v>06 1 01 72510</v>
      </c>
      <c r="G151" s="54" t="s">
        <v>357</v>
      </c>
      <c r="H151" s="67">
        <f t="shared" si="37"/>
        <v>1000</v>
      </c>
      <c r="I151" s="56">
        <f t="shared" si="37"/>
        <v>0</v>
      </c>
      <c r="J151" s="163">
        <f t="shared" si="33"/>
        <v>1000</v>
      </c>
      <c r="K151" s="164">
        <f t="shared" si="37"/>
        <v>-1000</v>
      </c>
      <c r="L151" s="90">
        <f t="shared" si="24"/>
        <v>0</v>
      </c>
      <c r="M151" s="55">
        <f t="shared" si="38"/>
        <v>1000</v>
      </c>
      <c r="N151" s="55">
        <f t="shared" si="38"/>
        <v>0</v>
      </c>
      <c r="O151" s="131">
        <f t="shared" si="31"/>
        <v>1000</v>
      </c>
      <c r="P151" s="55">
        <f t="shared" si="39"/>
        <v>1000</v>
      </c>
      <c r="Q151" s="55">
        <f t="shared" si="39"/>
        <v>0</v>
      </c>
      <c r="R151" s="131">
        <f t="shared" si="32"/>
        <v>1000</v>
      </c>
    </row>
    <row r="152" spans="1:18" ht="40.5" customHeight="1">
      <c r="A152" s="53" t="s">
        <v>175</v>
      </c>
      <c r="B152" s="44">
        <v>523</v>
      </c>
      <c r="C152" s="54" t="s">
        <v>32</v>
      </c>
      <c r="D152" s="54" t="s">
        <v>132</v>
      </c>
      <c r="E152" s="54" t="s">
        <v>160</v>
      </c>
      <c r="F152" s="54" t="str">
        <f t="shared" si="20"/>
        <v>06 1 01 72510</v>
      </c>
      <c r="G152" s="54" t="s">
        <v>68</v>
      </c>
      <c r="H152" s="71">
        <v>1000</v>
      </c>
      <c r="I152" s="56"/>
      <c r="J152" s="163">
        <f t="shared" si="33"/>
        <v>1000</v>
      </c>
      <c r="K152" s="164">
        <v>-1000</v>
      </c>
      <c r="L152" s="90">
        <f t="shared" si="24"/>
        <v>0</v>
      </c>
      <c r="M152" s="62">
        <v>1000</v>
      </c>
      <c r="N152" s="62"/>
      <c r="O152" s="131">
        <f t="shared" si="31"/>
        <v>1000</v>
      </c>
      <c r="P152" s="62">
        <v>1000</v>
      </c>
      <c r="Q152" s="62"/>
      <c r="R152" s="131">
        <f t="shared" si="32"/>
        <v>1000</v>
      </c>
    </row>
    <row r="153" spans="1:18" ht="27.75" customHeight="1" hidden="1">
      <c r="A153" s="53" t="s">
        <v>312</v>
      </c>
      <c r="B153" s="44">
        <v>523</v>
      </c>
      <c r="C153" s="54" t="s">
        <v>32</v>
      </c>
      <c r="D153" s="54" t="s">
        <v>132</v>
      </c>
      <c r="E153" s="54" t="s">
        <v>161</v>
      </c>
      <c r="F153" s="54" t="str">
        <f t="shared" si="20"/>
        <v>06 1 04 00000</v>
      </c>
      <c r="G153" s="54"/>
      <c r="H153" s="67">
        <f aca="true" t="shared" si="40" ref="H153:K155">H154</f>
        <v>0</v>
      </c>
      <c r="I153" s="56">
        <f t="shared" si="40"/>
        <v>0</v>
      </c>
      <c r="J153" s="163">
        <f t="shared" si="33"/>
        <v>0</v>
      </c>
      <c r="K153" s="164">
        <f t="shared" si="40"/>
        <v>0</v>
      </c>
      <c r="L153" s="90">
        <f t="shared" si="24"/>
        <v>0</v>
      </c>
      <c r="M153" s="55">
        <f aca="true" t="shared" si="41" ref="M153:N155">M154</f>
        <v>0</v>
      </c>
      <c r="N153" s="55">
        <f t="shared" si="41"/>
        <v>0</v>
      </c>
      <c r="O153" s="131">
        <f t="shared" si="31"/>
        <v>0</v>
      </c>
      <c r="P153" s="55">
        <f aca="true" t="shared" si="42" ref="P153:Q155">P154</f>
        <v>0</v>
      </c>
      <c r="Q153" s="55">
        <f t="shared" si="42"/>
        <v>0</v>
      </c>
      <c r="R153" s="131">
        <f t="shared" si="32"/>
        <v>0</v>
      </c>
    </row>
    <row r="154" spans="1:18" ht="25.5" hidden="1">
      <c r="A154" s="53" t="s">
        <v>53</v>
      </c>
      <c r="B154" s="44">
        <v>523</v>
      </c>
      <c r="C154" s="54" t="s">
        <v>32</v>
      </c>
      <c r="D154" s="54" t="s">
        <v>132</v>
      </c>
      <c r="E154" s="54" t="s">
        <v>162</v>
      </c>
      <c r="F154" s="54" t="str">
        <f t="shared" si="20"/>
        <v>06 1 04 72530</v>
      </c>
      <c r="G154" s="54"/>
      <c r="H154" s="67">
        <f t="shared" si="40"/>
        <v>0</v>
      </c>
      <c r="I154" s="56">
        <f t="shared" si="40"/>
        <v>0</v>
      </c>
      <c r="J154" s="163">
        <f t="shared" si="33"/>
        <v>0</v>
      </c>
      <c r="K154" s="164">
        <f t="shared" si="40"/>
        <v>0</v>
      </c>
      <c r="L154" s="90">
        <f t="shared" si="24"/>
        <v>0</v>
      </c>
      <c r="M154" s="55">
        <f t="shared" si="41"/>
        <v>0</v>
      </c>
      <c r="N154" s="55">
        <f t="shared" si="41"/>
        <v>0</v>
      </c>
      <c r="O154" s="131">
        <f t="shared" si="31"/>
        <v>0</v>
      </c>
      <c r="P154" s="55">
        <f t="shared" si="42"/>
        <v>0</v>
      </c>
      <c r="Q154" s="55">
        <f t="shared" si="42"/>
        <v>0</v>
      </c>
      <c r="R154" s="131">
        <f t="shared" si="32"/>
        <v>0</v>
      </c>
    </row>
    <row r="155" spans="1:18" ht="27.75" customHeight="1" hidden="1">
      <c r="A155" s="53" t="s">
        <v>354</v>
      </c>
      <c r="B155" s="44">
        <v>523</v>
      </c>
      <c r="C155" s="54" t="s">
        <v>32</v>
      </c>
      <c r="D155" s="54" t="s">
        <v>132</v>
      </c>
      <c r="E155" s="54" t="s">
        <v>162</v>
      </c>
      <c r="F155" s="54" t="str">
        <f t="shared" si="20"/>
        <v>06 1 04 72530</v>
      </c>
      <c r="G155" s="54" t="s">
        <v>355</v>
      </c>
      <c r="H155" s="67">
        <f t="shared" si="40"/>
        <v>0</v>
      </c>
      <c r="I155" s="56">
        <f t="shared" si="40"/>
        <v>0</v>
      </c>
      <c r="J155" s="163">
        <f t="shared" si="33"/>
        <v>0</v>
      </c>
      <c r="K155" s="164">
        <f t="shared" si="40"/>
        <v>0</v>
      </c>
      <c r="L155" s="90">
        <f t="shared" si="24"/>
        <v>0</v>
      </c>
      <c r="M155" s="55">
        <f t="shared" si="41"/>
        <v>0</v>
      </c>
      <c r="N155" s="55">
        <f t="shared" si="41"/>
        <v>0</v>
      </c>
      <c r="O155" s="131">
        <f t="shared" si="31"/>
        <v>0</v>
      </c>
      <c r="P155" s="55">
        <f t="shared" si="42"/>
        <v>0</v>
      </c>
      <c r="Q155" s="55">
        <f t="shared" si="42"/>
        <v>0</v>
      </c>
      <c r="R155" s="131">
        <f t="shared" si="32"/>
        <v>0</v>
      </c>
    </row>
    <row r="156" spans="1:18" ht="27.75" customHeight="1" hidden="1">
      <c r="A156" s="53" t="s">
        <v>289</v>
      </c>
      <c r="B156" s="44">
        <v>523</v>
      </c>
      <c r="C156" s="54" t="s">
        <v>32</v>
      </c>
      <c r="D156" s="54" t="s">
        <v>132</v>
      </c>
      <c r="E156" s="54" t="s">
        <v>162</v>
      </c>
      <c r="F156" s="54" t="str">
        <f t="shared" si="20"/>
        <v>06 1 04 72530</v>
      </c>
      <c r="G156" s="54" t="s">
        <v>288</v>
      </c>
      <c r="H156" s="71"/>
      <c r="I156" s="56"/>
      <c r="J156" s="163">
        <f t="shared" si="33"/>
        <v>0</v>
      </c>
      <c r="K156" s="164"/>
      <c r="L156" s="90">
        <f t="shared" si="24"/>
        <v>0</v>
      </c>
      <c r="M156" s="62"/>
      <c r="N156" s="62"/>
      <c r="O156" s="131">
        <f t="shared" si="31"/>
        <v>0</v>
      </c>
      <c r="P156" s="62"/>
      <c r="Q156" s="62"/>
      <c r="R156" s="131">
        <f t="shared" si="32"/>
        <v>0</v>
      </c>
    </row>
    <row r="157" spans="1:18" ht="51">
      <c r="A157" s="53" t="s">
        <v>609</v>
      </c>
      <c r="B157" s="44">
        <v>523</v>
      </c>
      <c r="C157" s="54" t="s">
        <v>32</v>
      </c>
      <c r="D157" s="54" t="s">
        <v>132</v>
      </c>
      <c r="E157" s="54" t="s">
        <v>163</v>
      </c>
      <c r="F157" s="54" t="str">
        <f t="shared" si="20"/>
        <v>06 2 00 00000</v>
      </c>
      <c r="G157" s="54"/>
      <c r="H157" s="67">
        <f aca="true" t="shared" si="43" ref="H157:K160">H158</f>
        <v>20</v>
      </c>
      <c r="I157" s="56">
        <f t="shared" si="43"/>
        <v>0</v>
      </c>
      <c r="J157" s="163">
        <f t="shared" si="33"/>
        <v>20</v>
      </c>
      <c r="K157" s="164">
        <f t="shared" si="43"/>
        <v>0</v>
      </c>
      <c r="L157" s="90">
        <f t="shared" si="24"/>
        <v>20</v>
      </c>
      <c r="M157" s="55">
        <f aca="true" t="shared" si="44" ref="M157:N160">M158</f>
        <v>20</v>
      </c>
      <c r="N157" s="55">
        <f t="shared" si="44"/>
        <v>0</v>
      </c>
      <c r="O157" s="131">
        <f t="shared" si="31"/>
        <v>20</v>
      </c>
      <c r="P157" s="55">
        <f aca="true" t="shared" si="45" ref="P157:Q160">P158</f>
        <v>20</v>
      </c>
      <c r="Q157" s="55">
        <f t="shared" si="45"/>
        <v>0</v>
      </c>
      <c r="R157" s="131">
        <f t="shared" si="32"/>
        <v>20</v>
      </c>
    </row>
    <row r="158" spans="1:18" ht="38.25">
      <c r="A158" s="53" t="s">
        <v>255</v>
      </c>
      <c r="B158" s="44">
        <v>523</v>
      </c>
      <c r="C158" s="54" t="s">
        <v>32</v>
      </c>
      <c r="D158" s="54" t="s">
        <v>132</v>
      </c>
      <c r="E158" s="54" t="s">
        <v>164</v>
      </c>
      <c r="F158" s="54" t="str">
        <f aca="true" t="shared" si="46" ref="F158:F166">REPLACE(REPLACE(REPLACE(E158,3,," "),5,," "),8,," ")</f>
        <v>06 2 01 00000</v>
      </c>
      <c r="G158" s="54"/>
      <c r="H158" s="67">
        <f t="shared" si="43"/>
        <v>20</v>
      </c>
      <c r="I158" s="56">
        <f t="shared" si="43"/>
        <v>0</v>
      </c>
      <c r="J158" s="163">
        <f t="shared" si="33"/>
        <v>20</v>
      </c>
      <c r="K158" s="164">
        <f t="shared" si="43"/>
        <v>0</v>
      </c>
      <c r="L158" s="90">
        <f t="shared" si="24"/>
        <v>20</v>
      </c>
      <c r="M158" s="55">
        <f t="shared" si="44"/>
        <v>20</v>
      </c>
      <c r="N158" s="55">
        <f t="shared" si="44"/>
        <v>0</v>
      </c>
      <c r="O158" s="131">
        <f t="shared" si="31"/>
        <v>20</v>
      </c>
      <c r="P158" s="55">
        <f t="shared" si="45"/>
        <v>20</v>
      </c>
      <c r="Q158" s="55">
        <f t="shared" si="45"/>
        <v>0</v>
      </c>
      <c r="R158" s="131">
        <f t="shared" si="32"/>
        <v>20</v>
      </c>
    </row>
    <row r="159" spans="1:18" ht="25.5">
      <c r="A159" s="53" t="s">
        <v>54</v>
      </c>
      <c r="B159" s="44">
        <v>523</v>
      </c>
      <c r="C159" s="54" t="s">
        <v>32</v>
      </c>
      <c r="D159" s="54" t="s">
        <v>132</v>
      </c>
      <c r="E159" s="54" t="s">
        <v>165</v>
      </c>
      <c r="F159" s="54" t="str">
        <f t="shared" si="46"/>
        <v>06 2 01 72520</v>
      </c>
      <c r="G159" s="54"/>
      <c r="H159" s="67">
        <f t="shared" si="43"/>
        <v>20</v>
      </c>
      <c r="I159" s="56">
        <f t="shared" si="43"/>
        <v>0</v>
      </c>
      <c r="J159" s="163">
        <f t="shared" si="33"/>
        <v>20</v>
      </c>
      <c r="K159" s="164">
        <f t="shared" si="43"/>
        <v>0</v>
      </c>
      <c r="L159" s="90">
        <f t="shared" si="24"/>
        <v>20</v>
      </c>
      <c r="M159" s="55">
        <f t="shared" si="44"/>
        <v>20</v>
      </c>
      <c r="N159" s="55">
        <f t="shared" si="44"/>
        <v>0</v>
      </c>
      <c r="O159" s="131">
        <f t="shared" si="31"/>
        <v>20</v>
      </c>
      <c r="P159" s="55">
        <f t="shared" si="45"/>
        <v>20</v>
      </c>
      <c r="Q159" s="55">
        <f t="shared" si="45"/>
        <v>0</v>
      </c>
      <c r="R159" s="131">
        <f t="shared" si="32"/>
        <v>20</v>
      </c>
    </row>
    <row r="160" spans="1:18" ht="25.5">
      <c r="A160" s="53" t="s">
        <v>354</v>
      </c>
      <c r="B160" s="44">
        <v>523</v>
      </c>
      <c r="C160" s="54" t="s">
        <v>32</v>
      </c>
      <c r="D160" s="54" t="s">
        <v>132</v>
      </c>
      <c r="E160" s="54" t="s">
        <v>165</v>
      </c>
      <c r="F160" s="54" t="str">
        <f t="shared" si="46"/>
        <v>06 2 01 72520</v>
      </c>
      <c r="G160" s="54" t="s">
        <v>355</v>
      </c>
      <c r="H160" s="67">
        <f t="shared" si="43"/>
        <v>20</v>
      </c>
      <c r="I160" s="56">
        <f t="shared" si="43"/>
        <v>0</v>
      </c>
      <c r="J160" s="163">
        <f t="shared" si="33"/>
        <v>20</v>
      </c>
      <c r="K160" s="164">
        <f t="shared" si="43"/>
        <v>0</v>
      </c>
      <c r="L160" s="90">
        <f t="shared" si="24"/>
        <v>20</v>
      </c>
      <c r="M160" s="55">
        <f t="shared" si="44"/>
        <v>20</v>
      </c>
      <c r="N160" s="55">
        <f t="shared" si="44"/>
        <v>0</v>
      </c>
      <c r="O160" s="131">
        <f t="shared" si="31"/>
        <v>20</v>
      </c>
      <c r="P160" s="55">
        <f t="shared" si="45"/>
        <v>20</v>
      </c>
      <c r="Q160" s="55">
        <f t="shared" si="45"/>
        <v>0</v>
      </c>
      <c r="R160" s="131">
        <f t="shared" si="32"/>
        <v>20</v>
      </c>
    </row>
    <row r="161" spans="1:18" ht="25.5">
      <c r="A161" s="53" t="s">
        <v>289</v>
      </c>
      <c r="B161" s="44">
        <v>523</v>
      </c>
      <c r="C161" s="54" t="s">
        <v>32</v>
      </c>
      <c r="D161" s="54" t="s">
        <v>132</v>
      </c>
      <c r="E161" s="54" t="s">
        <v>165</v>
      </c>
      <c r="F161" s="54" t="str">
        <f t="shared" si="46"/>
        <v>06 2 01 72520</v>
      </c>
      <c r="G161" s="54" t="s">
        <v>288</v>
      </c>
      <c r="H161" s="71">
        <v>20</v>
      </c>
      <c r="I161" s="56"/>
      <c r="J161" s="163">
        <f t="shared" si="33"/>
        <v>20</v>
      </c>
      <c r="K161" s="164"/>
      <c r="L161" s="90">
        <f t="shared" si="24"/>
        <v>20</v>
      </c>
      <c r="M161" s="62">
        <v>20</v>
      </c>
      <c r="N161" s="62"/>
      <c r="O161" s="131">
        <f t="shared" si="31"/>
        <v>20</v>
      </c>
      <c r="P161" s="62">
        <v>20</v>
      </c>
      <c r="Q161" s="62"/>
      <c r="R161" s="131">
        <f t="shared" si="32"/>
        <v>20</v>
      </c>
    </row>
    <row r="162" spans="1:18" ht="18" customHeight="1" hidden="1">
      <c r="A162" s="53" t="s">
        <v>99</v>
      </c>
      <c r="B162" s="44">
        <v>523</v>
      </c>
      <c r="C162" s="54" t="s">
        <v>32</v>
      </c>
      <c r="D162" s="54" t="s">
        <v>132</v>
      </c>
      <c r="E162" s="54" t="s">
        <v>98</v>
      </c>
      <c r="F162" s="54" t="str">
        <f t="shared" si="46"/>
        <v>99 0 00 00000</v>
      </c>
      <c r="G162" s="54"/>
      <c r="H162" s="67">
        <f>H163</f>
        <v>0</v>
      </c>
      <c r="I162" s="67">
        <f>I163</f>
        <v>0</v>
      </c>
      <c r="J162" s="163">
        <f t="shared" si="33"/>
        <v>0</v>
      </c>
      <c r="K162" s="166">
        <f>K163</f>
        <v>0</v>
      </c>
      <c r="L162" s="90">
        <f t="shared" si="24"/>
        <v>0</v>
      </c>
      <c r="M162" s="55">
        <f>M163</f>
        <v>0</v>
      </c>
      <c r="N162" s="55">
        <f>N163</f>
        <v>0</v>
      </c>
      <c r="O162" s="131">
        <f t="shared" si="31"/>
        <v>0</v>
      </c>
      <c r="P162" s="55">
        <f>P163</f>
        <v>0</v>
      </c>
      <c r="Q162" s="55">
        <f>Q163</f>
        <v>0</v>
      </c>
      <c r="R162" s="131">
        <f t="shared" si="32"/>
        <v>0</v>
      </c>
    </row>
    <row r="163" spans="1:18" ht="18" customHeight="1" hidden="1">
      <c r="A163" s="53" t="s">
        <v>298</v>
      </c>
      <c r="B163" s="44">
        <v>523</v>
      </c>
      <c r="C163" s="54" t="s">
        <v>32</v>
      </c>
      <c r="D163" s="54" t="s">
        <v>132</v>
      </c>
      <c r="E163" s="54" t="s">
        <v>297</v>
      </c>
      <c r="F163" s="54" t="str">
        <f t="shared" si="46"/>
        <v>99 9 00 00000</v>
      </c>
      <c r="G163" s="54"/>
      <c r="H163" s="67">
        <f>H164+H167</f>
        <v>0</v>
      </c>
      <c r="I163" s="67">
        <f>I164+I167</f>
        <v>0</v>
      </c>
      <c r="J163" s="163">
        <f>H163+I163</f>
        <v>0</v>
      </c>
      <c r="K163" s="166">
        <f>K164+K167</f>
        <v>0</v>
      </c>
      <c r="L163" s="90">
        <f aca="true" t="shared" si="47" ref="L163:L170">J163+K163</f>
        <v>0</v>
      </c>
      <c r="M163" s="55">
        <f>M164+M167</f>
        <v>0</v>
      </c>
      <c r="N163" s="55">
        <f>N164+N167</f>
        <v>0</v>
      </c>
      <c r="O163" s="131">
        <f t="shared" si="31"/>
        <v>0</v>
      </c>
      <c r="P163" s="55">
        <f>P164+P167</f>
        <v>0</v>
      </c>
      <c r="Q163" s="55">
        <f>Q164+Q167</f>
        <v>0</v>
      </c>
      <c r="R163" s="131">
        <f t="shared" si="32"/>
        <v>0</v>
      </c>
    </row>
    <row r="164" spans="1:18" ht="27.75" customHeight="1" hidden="1">
      <c r="A164" s="53" t="s">
        <v>417</v>
      </c>
      <c r="B164" s="44">
        <v>523</v>
      </c>
      <c r="C164" s="54" t="s">
        <v>32</v>
      </c>
      <c r="D164" s="54" t="s">
        <v>132</v>
      </c>
      <c r="E164" s="54" t="s">
        <v>416</v>
      </c>
      <c r="F164" s="54" t="str">
        <f t="shared" si="46"/>
        <v>99 9 00 76510</v>
      </c>
      <c r="G164" s="54"/>
      <c r="H164" s="67">
        <f>H165</f>
        <v>0</v>
      </c>
      <c r="I164" s="67">
        <f>I165</f>
        <v>0</v>
      </c>
      <c r="J164" s="163">
        <f t="shared" si="33"/>
        <v>0</v>
      </c>
      <c r="K164" s="166">
        <f>K165</f>
        <v>0</v>
      </c>
      <c r="L164" s="90">
        <f t="shared" si="47"/>
        <v>0</v>
      </c>
      <c r="M164" s="55">
        <f>M165</f>
        <v>0</v>
      </c>
      <c r="N164" s="55">
        <f>N165</f>
        <v>0</v>
      </c>
      <c r="O164" s="131">
        <f t="shared" si="31"/>
        <v>0</v>
      </c>
      <c r="P164" s="55">
        <f>P165</f>
        <v>0</v>
      </c>
      <c r="Q164" s="55">
        <f>Q165</f>
        <v>0</v>
      </c>
      <c r="R164" s="131">
        <f t="shared" si="32"/>
        <v>0</v>
      </c>
    </row>
    <row r="165" spans="1:18" ht="24" customHeight="1" hidden="1">
      <c r="A165" s="53" t="s">
        <v>354</v>
      </c>
      <c r="B165" s="44">
        <v>523</v>
      </c>
      <c r="C165" s="54" t="s">
        <v>32</v>
      </c>
      <c r="D165" s="54" t="s">
        <v>132</v>
      </c>
      <c r="E165" s="54" t="s">
        <v>416</v>
      </c>
      <c r="F165" s="54" t="str">
        <f t="shared" si="46"/>
        <v>99 9 00 76510</v>
      </c>
      <c r="G165" s="54" t="s">
        <v>355</v>
      </c>
      <c r="H165" s="67">
        <f>H166</f>
        <v>0</v>
      </c>
      <c r="I165" s="67">
        <f>I166</f>
        <v>0</v>
      </c>
      <c r="J165" s="163">
        <f t="shared" si="33"/>
        <v>0</v>
      </c>
      <c r="K165" s="166">
        <f>K166</f>
        <v>0</v>
      </c>
      <c r="L165" s="90">
        <f t="shared" si="47"/>
        <v>0</v>
      </c>
      <c r="M165" s="55">
        <f>M166</f>
        <v>0</v>
      </c>
      <c r="N165" s="55">
        <f>N166</f>
        <v>0</v>
      </c>
      <c r="O165" s="131">
        <f t="shared" si="31"/>
        <v>0</v>
      </c>
      <c r="P165" s="55">
        <f>P166</f>
        <v>0</v>
      </c>
      <c r="Q165" s="55">
        <f>Q166</f>
        <v>0</v>
      </c>
      <c r="R165" s="131">
        <f t="shared" si="32"/>
        <v>0</v>
      </c>
    </row>
    <row r="166" spans="1:18" ht="26.25" customHeight="1" hidden="1">
      <c r="A166" s="53" t="s">
        <v>289</v>
      </c>
      <c r="B166" s="44">
        <v>523</v>
      </c>
      <c r="C166" s="54" t="s">
        <v>32</v>
      </c>
      <c r="D166" s="54" t="s">
        <v>132</v>
      </c>
      <c r="E166" s="54" t="s">
        <v>416</v>
      </c>
      <c r="F166" s="54" t="str">
        <f t="shared" si="46"/>
        <v>99 9 00 76510</v>
      </c>
      <c r="G166" s="54" t="s">
        <v>288</v>
      </c>
      <c r="H166" s="71"/>
      <c r="I166" s="71"/>
      <c r="J166" s="163">
        <f>H166+I166</f>
        <v>0</v>
      </c>
      <c r="K166" s="167"/>
      <c r="L166" s="90">
        <f t="shared" si="47"/>
        <v>0</v>
      </c>
      <c r="M166" s="62"/>
      <c r="N166" s="62"/>
      <c r="O166" s="131">
        <f t="shared" si="31"/>
        <v>0</v>
      </c>
      <c r="P166" s="62"/>
      <c r="Q166" s="62"/>
      <c r="R166" s="131">
        <f t="shared" si="32"/>
        <v>0</v>
      </c>
    </row>
    <row r="167" spans="1:18" ht="26.25" customHeight="1" hidden="1">
      <c r="A167" s="53" t="s">
        <v>552</v>
      </c>
      <c r="B167" s="44">
        <v>523</v>
      </c>
      <c r="C167" s="54" t="s">
        <v>32</v>
      </c>
      <c r="D167" s="54" t="s">
        <v>132</v>
      </c>
      <c r="E167" s="54"/>
      <c r="F167" s="54" t="s">
        <v>569</v>
      </c>
      <c r="G167" s="54"/>
      <c r="H167" s="71">
        <f>H168</f>
        <v>0</v>
      </c>
      <c r="I167" s="71">
        <f>I168</f>
        <v>0</v>
      </c>
      <c r="J167" s="163">
        <f>H167+I167</f>
        <v>0</v>
      </c>
      <c r="K167" s="167">
        <f>K168</f>
        <v>0</v>
      </c>
      <c r="L167" s="90">
        <f t="shared" si="47"/>
        <v>0</v>
      </c>
      <c r="M167" s="62">
        <f>M168</f>
        <v>0</v>
      </c>
      <c r="N167" s="62">
        <f>N168</f>
        <v>0</v>
      </c>
      <c r="O167" s="131">
        <f t="shared" si="31"/>
        <v>0</v>
      </c>
      <c r="P167" s="62">
        <f>P168</f>
        <v>0</v>
      </c>
      <c r="Q167" s="62">
        <f>Q168</f>
        <v>0</v>
      </c>
      <c r="R167" s="131">
        <f t="shared" si="32"/>
        <v>0</v>
      </c>
    </row>
    <row r="168" spans="1:18" ht="19.5" customHeight="1" hidden="1">
      <c r="A168" s="53" t="s">
        <v>356</v>
      </c>
      <c r="B168" s="44">
        <v>523</v>
      </c>
      <c r="C168" s="54" t="s">
        <v>32</v>
      </c>
      <c r="D168" s="54" t="s">
        <v>132</v>
      </c>
      <c r="E168" s="54"/>
      <c r="F168" s="54" t="s">
        <v>569</v>
      </c>
      <c r="G168" s="54" t="s">
        <v>357</v>
      </c>
      <c r="H168" s="71">
        <f>H169</f>
        <v>0</v>
      </c>
      <c r="I168" s="71">
        <f>I169</f>
        <v>0</v>
      </c>
      <c r="J168" s="163">
        <f>H168+I168</f>
        <v>0</v>
      </c>
      <c r="K168" s="167">
        <f>K169</f>
        <v>0</v>
      </c>
      <c r="L168" s="90">
        <f t="shared" si="47"/>
        <v>0</v>
      </c>
      <c r="M168" s="62">
        <f>M169</f>
        <v>0</v>
      </c>
      <c r="N168" s="62">
        <f>N169</f>
        <v>0</v>
      </c>
      <c r="O168" s="131">
        <f t="shared" si="31"/>
        <v>0</v>
      </c>
      <c r="P168" s="62">
        <f>P169</f>
        <v>0</v>
      </c>
      <c r="Q168" s="62">
        <f>Q169</f>
        <v>0</v>
      </c>
      <c r="R168" s="131">
        <f t="shared" si="32"/>
        <v>0</v>
      </c>
    </row>
    <row r="169" spans="1:18" ht="39.75" customHeight="1" hidden="1">
      <c r="A169" s="53" t="s">
        <v>175</v>
      </c>
      <c r="B169" s="44">
        <v>523</v>
      </c>
      <c r="C169" s="54" t="s">
        <v>32</v>
      </c>
      <c r="D169" s="54" t="s">
        <v>132</v>
      </c>
      <c r="E169" s="54"/>
      <c r="F169" s="54" t="s">
        <v>570</v>
      </c>
      <c r="G169" s="54" t="s">
        <v>68</v>
      </c>
      <c r="H169" s="71"/>
      <c r="I169" s="56"/>
      <c r="J169" s="163">
        <f>H169+I169</f>
        <v>0</v>
      </c>
      <c r="K169" s="164"/>
      <c r="L169" s="90">
        <f t="shared" si="47"/>
        <v>0</v>
      </c>
      <c r="M169" s="62"/>
      <c r="N169" s="62"/>
      <c r="O169" s="131">
        <f t="shared" si="31"/>
        <v>0</v>
      </c>
      <c r="P169" s="62"/>
      <c r="Q169" s="62"/>
      <c r="R169" s="131">
        <f t="shared" si="32"/>
        <v>0</v>
      </c>
    </row>
    <row r="170" spans="1:18" ht="17.25" customHeight="1" hidden="1">
      <c r="A170" s="53" t="s">
        <v>379</v>
      </c>
      <c r="B170" s="44">
        <v>523</v>
      </c>
      <c r="C170" s="54" t="s">
        <v>35</v>
      </c>
      <c r="D170" s="54"/>
      <c r="E170" s="54"/>
      <c r="F170" s="54" t="str">
        <f>REPLACE(REPLACE(REPLACE(E170,3,," "),5,," "),8,," ")</f>
        <v>   </v>
      </c>
      <c r="G170" s="54"/>
      <c r="H170" s="67">
        <f>H184</f>
        <v>0</v>
      </c>
      <c r="I170" s="56">
        <f>I184</f>
        <v>0</v>
      </c>
      <c r="J170" s="163">
        <f t="shared" si="33"/>
        <v>0</v>
      </c>
      <c r="K170" s="164">
        <f>K184</f>
        <v>0</v>
      </c>
      <c r="L170" s="90">
        <f t="shared" si="47"/>
        <v>0</v>
      </c>
      <c r="M170" s="55">
        <f>M184</f>
        <v>0</v>
      </c>
      <c r="N170" s="55">
        <f>N184</f>
        <v>0</v>
      </c>
      <c r="O170" s="131">
        <f t="shared" si="31"/>
        <v>0</v>
      </c>
      <c r="P170" s="55">
        <f>P184</f>
        <v>0</v>
      </c>
      <c r="Q170" s="55">
        <f>Q184</f>
        <v>0</v>
      </c>
      <c r="R170" s="131">
        <f t="shared" si="32"/>
        <v>0</v>
      </c>
    </row>
    <row r="171" spans="1:18" s="61" customFormat="1" ht="17.25" customHeight="1" hidden="1">
      <c r="A171" s="57" t="s">
        <v>73</v>
      </c>
      <c r="B171" s="58">
        <v>523</v>
      </c>
      <c r="C171" s="59" t="s">
        <v>35</v>
      </c>
      <c r="D171" s="59" t="s">
        <v>30</v>
      </c>
      <c r="E171" s="59"/>
      <c r="F171" s="59"/>
      <c r="G171" s="59"/>
      <c r="H171" s="135"/>
      <c r="I171" s="60"/>
      <c r="J171" s="168"/>
      <c r="K171" s="165"/>
      <c r="L171" s="218"/>
      <c r="M171" s="126"/>
      <c r="N171" s="126"/>
      <c r="O171" s="131">
        <f t="shared" si="31"/>
        <v>0</v>
      </c>
      <c r="P171" s="126"/>
      <c r="Q171" s="126"/>
      <c r="R171" s="131">
        <f t="shared" si="32"/>
        <v>0</v>
      </c>
    </row>
    <row r="172" spans="1:18" ht="41.25" customHeight="1" hidden="1">
      <c r="A172" s="53" t="s">
        <v>371</v>
      </c>
      <c r="B172" s="44">
        <v>523</v>
      </c>
      <c r="C172" s="54" t="s">
        <v>35</v>
      </c>
      <c r="D172" s="54" t="s">
        <v>30</v>
      </c>
      <c r="E172" s="54"/>
      <c r="F172" s="54" t="s">
        <v>571</v>
      </c>
      <c r="G172" s="54"/>
      <c r="H172" s="67"/>
      <c r="I172" s="56"/>
      <c r="J172" s="163"/>
      <c r="K172" s="164"/>
      <c r="L172" s="90"/>
      <c r="M172" s="55"/>
      <c r="N172" s="55"/>
      <c r="O172" s="131">
        <f t="shared" si="31"/>
        <v>0</v>
      </c>
      <c r="P172" s="55"/>
      <c r="Q172" s="55"/>
      <c r="R172" s="131">
        <f t="shared" si="32"/>
        <v>0</v>
      </c>
    </row>
    <row r="173" spans="1:18" ht="27.75" customHeight="1" hidden="1">
      <c r="A173" s="53" t="s">
        <v>282</v>
      </c>
      <c r="B173" s="44">
        <v>523</v>
      </c>
      <c r="C173" s="54" t="s">
        <v>35</v>
      </c>
      <c r="D173" s="54" t="s">
        <v>30</v>
      </c>
      <c r="E173" s="54"/>
      <c r="F173" s="54" t="s">
        <v>572</v>
      </c>
      <c r="G173" s="54"/>
      <c r="H173" s="67"/>
      <c r="I173" s="56"/>
      <c r="J173" s="163"/>
      <c r="K173" s="164"/>
      <c r="L173" s="90"/>
      <c r="M173" s="55"/>
      <c r="N173" s="55"/>
      <c r="O173" s="131">
        <f t="shared" si="31"/>
        <v>0</v>
      </c>
      <c r="P173" s="55"/>
      <c r="Q173" s="55"/>
      <c r="R173" s="131">
        <f t="shared" si="32"/>
        <v>0</v>
      </c>
    </row>
    <row r="174" spans="1:18" ht="27" customHeight="1" hidden="1">
      <c r="A174" s="53" t="s">
        <v>278</v>
      </c>
      <c r="B174" s="44">
        <v>523</v>
      </c>
      <c r="C174" s="54" t="s">
        <v>35</v>
      </c>
      <c r="D174" s="54" t="s">
        <v>30</v>
      </c>
      <c r="E174" s="54"/>
      <c r="F174" s="54" t="s">
        <v>573</v>
      </c>
      <c r="G174" s="54"/>
      <c r="H174" s="67"/>
      <c r="I174" s="56"/>
      <c r="J174" s="163"/>
      <c r="K174" s="164"/>
      <c r="L174" s="90"/>
      <c r="M174" s="55"/>
      <c r="N174" s="55"/>
      <c r="O174" s="131">
        <f t="shared" si="31"/>
        <v>0</v>
      </c>
      <c r="P174" s="55"/>
      <c r="Q174" s="55"/>
      <c r="R174" s="131">
        <f t="shared" si="32"/>
        <v>0</v>
      </c>
    </row>
    <row r="175" spans="1:18" ht="81" customHeight="1" hidden="1">
      <c r="A175" s="53" t="s">
        <v>308</v>
      </c>
      <c r="B175" s="44">
        <v>523</v>
      </c>
      <c r="C175" s="54" t="s">
        <v>35</v>
      </c>
      <c r="D175" s="54" t="s">
        <v>30</v>
      </c>
      <c r="E175" s="54"/>
      <c r="F175" s="54" t="s">
        <v>574</v>
      </c>
      <c r="G175" s="54"/>
      <c r="H175" s="67"/>
      <c r="I175" s="56"/>
      <c r="J175" s="163"/>
      <c r="K175" s="164"/>
      <c r="L175" s="90"/>
      <c r="M175" s="55"/>
      <c r="N175" s="55"/>
      <c r="O175" s="131">
        <f t="shared" si="31"/>
        <v>0</v>
      </c>
      <c r="P175" s="55"/>
      <c r="Q175" s="55"/>
      <c r="R175" s="131">
        <f t="shared" si="32"/>
        <v>0</v>
      </c>
    </row>
    <row r="176" spans="1:18" ht="17.25" customHeight="1" hidden="1">
      <c r="A176" s="53" t="s">
        <v>356</v>
      </c>
      <c r="B176" s="44">
        <v>523</v>
      </c>
      <c r="C176" s="54" t="s">
        <v>35</v>
      </c>
      <c r="D176" s="54" t="s">
        <v>30</v>
      </c>
      <c r="E176" s="54"/>
      <c r="F176" s="54" t="s">
        <v>574</v>
      </c>
      <c r="G176" s="54" t="s">
        <v>357</v>
      </c>
      <c r="H176" s="67"/>
      <c r="I176" s="56"/>
      <c r="J176" s="163"/>
      <c r="K176" s="164"/>
      <c r="L176" s="90"/>
      <c r="M176" s="55"/>
      <c r="N176" s="55"/>
      <c r="O176" s="131">
        <f t="shared" si="31"/>
        <v>0</v>
      </c>
      <c r="P176" s="55"/>
      <c r="Q176" s="55"/>
      <c r="R176" s="131">
        <f t="shared" si="32"/>
        <v>0</v>
      </c>
    </row>
    <row r="177" spans="1:18" ht="17.25" customHeight="1" hidden="1">
      <c r="A177" s="53" t="s">
        <v>368</v>
      </c>
      <c r="B177" s="44">
        <v>523</v>
      </c>
      <c r="C177" s="54" t="s">
        <v>35</v>
      </c>
      <c r="D177" s="54" t="s">
        <v>30</v>
      </c>
      <c r="E177" s="54"/>
      <c r="F177" s="54" t="s">
        <v>574</v>
      </c>
      <c r="G177" s="54" t="s">
        <v>369</v>
      </c>
      <c r="H177" s="67"/>
      <c r="I177" s="56"/>
      <c r="J177" s="163"/>
      <c r="K177" s="164"/>
      <c r="L177" s="90"/>
      <c r="M177" s="55"/>
      <c r="N177" s="55"/>
      <c r="O177" s="131">
        <f t="shared" si="31"/>
        <v>0</v>
      </c>
      <c r="P177" s="55"/>
      <c r="Q177" s="55"/>
      <c r="R177" s="131">
        <f t="shared" si="32"/>
        <v>0</v>
      </c>
    </row>
    <row r="178" spans="1:18" ht="53.25" customHeight="1" hidden="1">
      <c r="A178" s="53" t="s">
        <v>309</v>
      </c>
      <c r="B178" s="44">
        <v>523</v>
      </c>
      <c r="C178" s="54" t="s">
        <v>35</v>
      </c>
      <c r="D178" s="54" t="s">
        <v>30</v>
      </c>
      <c r="E178" s="54"/>
      <c r="F178" s="54" t="s">
        <v>575</v>
      </c>
      <c r="G178" s="54"/>
      <c r="H178" s="67"/>
      <c r="I178" s="56"/>
      <c r="J178" s="163"/>
      <c r="K178" s="164"/>
      <c r="L178" s="90"/>
      <c r="M178" s="55"/>
      <c r="N178" s="55"/>
      <c r="O178" s="131">
        <f t="shared" si="31"/>
        <v>0</v>
      </c>
      <c r="P178" s="55"/>
      <c r="Q178" s="55"/>
      <c r="R178" s="131">
        <f t="shared" si="32"/>
        <v>0</v>
      </c>
    </row>
    <row r="179" spans="1:18" ht="17.25" customHeight="1" hidden="1">
      <c r="A179" s="53" t="s">
        <v>356</v>
      </c>
      <c r="B179" s="44">
        <v>523</v>
      </c>
      <c r="C179" s="54" t="s">
        <v>35</v>
      </c>
      <c r="D179" s="54" t="s">
        <v>30</v>
      </c>
      <c r="E179" s="54"/>
      <c r="F179" s="54" t="s">
        <v>575</v>
      </c>
      <c r="G179" s="54" t="s">
        <v>357</v>
      </c>
      <c r="H179" s="67"/>
      <c r="I179" s="56"/>
      <c r="J179" s="163"/>
      <c r="K179" s="164"/>
      <c r="L179" s="90"/>
      <c r="M179" s="55"/>
      <c r="N179" s="55"/>
      <c r="O179" s="131">
        <f t="shared" si="31"/>
        <v>0</v>
      </c>
      <c r="P179" s="55"/>
      <c r="Q179" s="55"/>
      <c r="R179" s="131">
        <f t="shared" si="32"/>
        <v>0</v>
      </c>
    </row>
    <row r="180" spans="1:18" ht="17.25" customHeight="1" hidden="1">
      <c r="A180" s="53" t="s">
        <v>368</v>
      </c>
      <c r="B180" s="44">
        <v>523</v>
      </c>
      <c r="C180" s="54" t="s">
        <v>35</v>
      </c>
      <c r="D180" s="54" t="s">
        <v>30</v>
      </c>
      <c r="E180" s="54"/>
      <c r="F180" s="54" t="s">
        <v>575</v>
      </c>
      <c r="G180" s="54" t="s">
        <v>369</v>
      </c>
      <c r="H180" s="67"/>
      <c r="I180" s="56"/>
      <c r="J180" s="163"/>
      <c r="K180" s="164"/>
      <c r="L180" s="90"/>
      <c r="M180" s="55"/>
      <c r="N180" s="55"/>
      <c r="O180" s="131">
        <f t="shared" si="31"/>
        <v>0</v>
      </c>
      <c r="P180" s="55"/>
      <c r="Q180" s="55"/>
      <c r="R180" s="131">
        <f t="shared" si="32"/>
        <v>0</v>
      </c>
    </row>
    <row r="181" spans="1:18" ht="54.75" customHeight="1" hidden="1">
      <c r="A181" s="53" t="s">
        <v>323</v>
      </c>
      <c r="B181" s="44">
        <v>523</v>
      </c>
      <c r="C181" s="54" t="s">
        <v>35</v>
      </c>
      <c r="D181" s="54" t="s">
        <v>30</v>
      </c>
      <c r="E181" s="54"/>
      <c r="F181" s="54" t="s">
        <v>576</v>
      </c>
      <c r="G181" s="54"/>
      <c r="H181" s="67"/>
      <c r="I181" s="56"/>
      <c r="J181" s="163"/>
      <c r="K181" s="164"/>
      <c r="L181" s="90"/>
      <c r="M181" s="55"/>
      <c r="N181" s="55"/>
      <c r="O181" s="131">
        <f t="shared" si="31"/>
        <v>0</v>
      </c>
      <c r="P181" s="55"/>
      <c r="Q181" s="55"/>
      <c r="R181" s="131">
        <f t="shared" si="32"/>
        <v>0</v>
      </c>
    </row>
    <row r="182" spans="1:18" ht="17.25" customHeight="1" hidden="1">
      <c r="A182" s="53" t="s">
        <v>356</v>
      </c>
      <c r="B182" s="44">
        <v>523</v>
      </c>
      <c r="C182" s="54" t="s">
        <v>35</v>
      </c>
      <c r="D182" s="54" t="s">
        <v>30</v>
      </c>
      <c r="E182" s="54"/>
      <c r="F182" s="54" t="s">
        <v>576</v>
      </c>
      <c r="G182" s="54" t="s">
        <v>357</v>
      </c>
      <c r="H182" s="67"/>
      <c r="I182" s="56"/>
      <c r="J182" s="163"/>
      <c r="K182" s="164"/>
      <c r="L182" s="90"/>
      <c r="M182" s="55"/>
      <c r="N182" s="55"/>
      <c r="O182" s="131">
        <f t="shared" si="31"/>
        <v>0</v>
      </c>
      <c r="P182" s="55"/>
      <c r="Q182" s="55"/>
      <c r="R182" s="131">
        <f t="shared" si="32"/>
        <v>0</v>
      </c>
    </row>
    <row r="183" spans="1:18" ht="17.25" customHeight="1" hidden="1">
      <c r="A183" s="53" t="s">
        <v>368</v>
      </c>
      <c r="B183" s="44">
        <v>523</v>
      </c>
      <c r="C183" s="54" t="s">
        <v>35</v>
      </c>
      <c r="D183" s="54" t="s">
        <v>30</v>
      </c>
      <c r="E183" s="54"/>
      <c r="F183" s="54" t="s">
        <v>576</v>
      </c>
      <c r="G183" s="54" t="s">
        <v>369</v>
      </c>
      <c r="H183" s="67"/>
      <c r="I183" s="56"/>
      <c r="J183" s="163"/>
      <c r="K183" s="164"/>
      <c r="L183" s="90"/>
      <c r="M183" s="55"/>
      <c r="N183" s="55"/>
      <c r="O183" s="131">
        <f t="shared" si="31"/>
        <v>0</v>
      </c>
      <c r="P183" s="55"/>
      <c r="Q183" s="55"/>
      <c r="R183" s="131">
        <f t="shared" si="32"/>
        <v>0</v>
      </c>
    </row>
    <row r="184" spans="1:18" s="61" customFormat="1" ht="16.5" customHeight="1" hidden="1">
      <c r="A184" s="57" t="s">
        <v>13</v>
      </c>
      <c r="B184" s="58">
        <v>523</v>
      </c>
      <c r="C184" s="59" t="s">
        <v>35</v>
      </c>
      <c r="D184" s="59" t="s">
        <v>31</v>
      </c>
      <c r="E184" s="59"/>
      <c r="F184" s="59" t="str">
        <f>REPLACE(REPLACE(REPLACE(E184,3,," "),5,," "),8,," ")</f>
        <v>   </v>
      </c>
      <c r="G184" s="59"/>
      <c r="H184" s="135">
        <f>H185+H191</f>
        <v>0</v>
      </c>
      <c r="I184" s="60">
        <f>I185+I191</f>
        <v>0</v>
      </c>
      <c r="J184" s="163">
        <f t="shared" si="33"/>
        <v>0</v>
      </c>
      <c r="K184" s="165">
        <f>K185+K191</f>
        <v>0</v>
      </c>
      <c r="L184" s="90">
        <f aca="true" t="shared" si="48" ref="L184:L210">J184+K184</f>
        <v>0</v>
      </c>
      <c r="M184" s="126">
        <f>M185+M191</f>
        <v>0</v>
      </c>
      <c r="N184" s="126">
        <f>N185+N191</f>
        <v>0</v>
      </c>
      <c r="O184" s="131">
        <f t="shared" si="31"/>
        <v>0</v>
      </c>
      <c r="P184" s="126">
        <f>P185+P191</f>
        <v>0</v>
      </c>
      <c r="Q184" s="126">
        <f>Q185+Q191</f>
        <v>0</v>
      </c>
      <c r="R184" s="131">
        <f t="shared" si="32"/>
        <v>0</v>
      </c>
    </row>
    <row r="185" spans="1:18" ht="27" customHeight="1" hidden="1">
      <c r="A185" s="53" t="s">
        <v>327</v>
      </c>
      <c r="B185" s="44">
        <v>523</v>
      </c>
      <c r="C185" s="54" t="s">
        <v>35</v>
      </c>
      <c r="D185" s="54" t="s">
        <v>31</v>
      </c>
      <c r="E185" s="54" t="s">
        <v>101</v>
      </c>
      <c r="F185" s="54" t="str">
        <f aca="true" t="shared" si="49" ref="F185:F190">REPLACE(REPLACE(REPLACE(E185,3,," "),5,," "),8,," ")</f>
        <v>01 0 00 00000</v>
      </c>
      <c r="G185" s="54"/>
      <c r="H185" s="67">
        <f aca="true" t="shared" si="50" ref="H185:K189">H186</f>
        <v>0</v>
      </c>
      <c r="I185" s="56">
        <f t="shared" si="50"/>
        <v>0</v>
      </c>
      <c r="J185" s="163">
        <f t="shared" si="33"/>
        <v>0</v>
      </c>
      <c r="K185" s="164">
        <f t="shared" si="50"/>
        <v>0</v>
      </c>
      <c r="L185" s="90">
        <f t="shared" si="48"/>
        <v>0</v>
      </c>
      <c r="M185" s="55">
        <f aca="true" t="shared" si="51" ref="M185:N189">M186</f>
        <v>0</v>
      </c>
      <c r="N185" s="55">
        <f t="shared" si="51"/>
        <v>0</v>
      </c>
      <c r="O185" s="131">
        <f t="shared" si="31"/>
        <v>0</v>
      </c>
      <c r="P185" s="55">
        <f aca="true" t="shared" si="52" ref="P185:Q189">P186</f>
        <v>0</v>
      </c>
      <c r="Q185" s="55">
        <f t="shared" si="52"/>
        <v>0</v>
      </c>
      <c r="R185" s="131">
        <f t="shared" si="32"/>
        <v>0</v>
      </c>
    </row>
    <row r="186" spans="1:18" ht="27" customHeight="1" hidden="1">
      <c r="A186" s="53" t="s">
        <v>333</v>
      </c>
      <c r="B186" s="44">
        <v>523</v>
      </c>
      <c r="C186" s="54" t="s">
        <v>35</v>
      </c>
      <c r="D186" s="54" t="s">
        <v>31</v>
      </c>
      <c r="E186" s="54" t="s">
        <v>110</v>
      </c>
      <c r="F186" s="54" t="str">
        <f t="shared" si="49"/>
        <v>01 2 00 00000</v>
      </c>
      <c r="G186" s="54"/>
      <c r="H186" s="67">
        <f t="shared" si="50"/>
        <v>0</v>
      </c>
      <c r="I186" s="56">
        <f t="shared" si="50"/>
        <v>0</v>
      </c>
      <c r="J186" s="163">
        <f t="shared" si="33"/>
        <v>0</v>
      </c>
      <c r="K186" s="164">
        <f t="shared" si="50"/>
        <v>0</v>
      </c>
      <c r="L186" s="90">
        <f t="shared" si="48"/>
        <v>0</v>
      </c>
      <c r="M186" s="55">
        <f t="shared" si="51"/>
        <v>0</v>
      </c>
      <c r="N186" s="55">
        <f t="shared" si="51"/>
        <v>0</v>
      </c>
      <c r="O186" s="131">
        <f t="shared" si="31"/>
        <v>0</v>
      </c>
      <c r="P186" s="55">
        <f t="shared" si="52"/>
        <v>0</v>
      </c>
      <c r="Q186" s="55">
        <f t="shared" si="52"/>
        <v>0</v>
      </c>
      <c r="R186" s="131">
        <f t="shared" si="32"/>
        <v>0</v>
      </c>
    </row>
    <row r="187" spans="1:18" ht="26.25" customHeight="1" hidden="1">
      <c r="A187" s="53" t="s">
        <v>245</v>
      </c>
      <c r="B187" s="44">
        <v>523</v>
      </c>
      <c r="C187" s="54" t="s">
        <v>35</v>
      </c>
      <c r="D187" s="54" t="s">
        <v>31</v>
      </c>
      <c r="E187" s="54" t="s">
        <v>111</v>
      </c>
      <c r="F187" s="54" t="str">
        <f t="shared" si="49"/>
        <v>01 2 01 00000</v>
      </c>
      <c r="G187" s="54"/>
      <c r="H187" s="67">
        <f t="shared" si="50"/>
        <v>0</v>
      </c>
      <c r="I187" s="56">
        <f t="shared" si="50"/>
        <v>0</v>
      </c>
      <c r="J187" s="163">
        <f t="shared" si="33"/>
        <v>0</v>
      </c>
      <c r="K187" s="164">
        <f t="shared" si="50"/>
        <v>0</v>
      </c>
      <c r="L187" s="90">
        <f t="shared" si="48"/>
        <v>0</v>
      </c>
      <c r="M187" s="55">
        <f t="shared" si="51"/>
        <v>0</v>
      </c>
      <c r="N187" s="55">
        <f t="shared" si="51"/>
        <v>0</v>
      </c>
      <c r="O187" s="131">
        <f t="shared" si="31"/>
        <v>0</v>
      </c>
      <c r="P187" s="55">
        <f t="shared" si="52"/>
        <v>0</v>
      </c>
      <c r="Q187" s="55">
        <f t="shared" si="52"/>
        <v>0</v>
      </c>
      <c r="R187" s="131">
        <f t="shared" si="32"/>
        <v>0</v>
      </c>
    </row>
    <row r="188" spans="1:18" ht="27" customHeight="1" hidden="1">
      <c r="A188" s="53" t="s">
        <v>41</v>
      </c>
      <c r="B188" s="44">
        <v>523</v>
      </c>
      <c r="C188" s="54" t="s">
        <v>35</v>
      </c>
      <c r="D188" s="54" t="s">
        <v>31</v>
      </c>
      <c r="E188" s="54" t="s">
        <v>112</v>
      </c>
      <c r="F188" s="54" t="str">
        <f t="shared" si="49"/>
        <v>01 2 01 70010</v>
      </c>
      <c r="G188" s="54"/>
      <c r="H188" s="67">
        <f t="shared" si="50"/>
        <v>0</v>
      </c>
      <c r="I188" s="56">
        <f t="shared" si="50"/>
        <v>0</v>
      </c>
      <c r="J188" s="163">
        <f t="shared" si="33"/>
        <v>0</v>
      </c>
      <c r="K188" s="164">
        <f t="shared" si="50"/>
        <v>0</v>
      </c>
      <c r="L188" s="90">
        <f t="shared" si="48"/>
        <v>0</v>
      </c>
      <c r="M188" s="55">
        <f t="shared" si="51"/>
        <v>0</v>
      </c>
      <c r="N188" s="55">
        <f t="shared" si="51"/>
        <v>0</v>
      </c>
      <c r="O188" s="131">
        <f t="shared" si="31"/>
        <v>0</v>
      </c>
      <c r="P188" s="55">
        <f t="shared" si="52"/>
        <v>0</v>
      </c>
      <c r="Q188" s="55">
        <f t="shared" si="52"/>
        <v>0</v>
      </c>
      <c r="R188" s="131">
        <f t="shared" si="32"/>
        <v>0</v>
      </c>
    </row>
    <row r="189" spans="1:18" ht="17.25" customHeight="1" hidden="1">
      <c r="A189" s="53" t="s">
        <v>356</v>
      </c>
      <c r="B189" s="44">
        <v>523</v>
      </c>
      <c r="C189" s="54" t="s">
        <v>35</v>
      </c>
      <c r="D189" s="54" t="s">
        <v>31</v>
      </c>
      <c r="E189" s="54" t="s">
        <v>112</v>
      </c>
      <c r="F189" s="54" t="str">
        <f t="shared" si="49"/>
        <v>01 2 01 70010</v>
      </c>
      <c r="G189" s="54" t="s">
        <v>357</v>
      </c>
      <c r="H189" s="67">
        <f t="shared" si="50"/>
        <v>0</v>
      </c>
      <c r="I189" s="56">
        <f t="shared" si="50"/>
        <v>0</v>
      </c>
      <c r="J189" s="163">
        <f t="shared" si="33"/>
        <v>0</v>
      </c>
      <c r="K189" s="164">
        <f t="shared" si="50"/>
        <v>0</v>
      </c>
      <c r="L189" s="90">
        <f t="shared" si="48"/>
        <v>0</v>
      </c>
      <c r="M189" s="55">
        <f t="shared" si="51"/>
        <v>0</v>
      </c>
      <c r="N189" s="55">
        <f t="shared" si="51"/>
        <v>0</v>
      </c>
      <c r="O189" s="131">
        <f t="shared" si="31"/>
        <v>0</v>
      </c>
      <c r="P189" s="55">
        <f t="shared" si="52"/>
        <v>0</v>
      </c>
      <c r="Q189" s="55">
        <f t="shared" si="52"/>
        <v>0</v>
      </c>
      <c r="R189" s="131">
        <f t="shared" si="32"/>
        <v>0</v>
      </c>
    </row>
    <row r="190" spans="1:18" ht="40.5" customHeight="1" hidden="1">
      <c r="A190" s="53" t="s">
        <v>395</v>
      </c>
      <c r="B190" s="44">
        <v>523</v>
      </c>
      <c r="C190" s="54" t="s">
        <v>35</v>
      </c>
      <c r="D190" s="54" t="s">
        <v>31</v>
      </c>
      <c r="E190" s="54" t="s">
        <v>112</v>
      </c>
      <c r="F190" s="54" t="str">
        <f t="shared" si="49"/>
        <v>01 2 01 70010</v>
      </c>
      <c r="G190" s="54" t="s">
        <v>68</v>
      </c>
      <c r="H190" s="71"/>
      <c r="I190" s="56"/>
      <c r="J190" s="163">
        <f t="shared" si="33"/>
        <v>0</v>
      </c>
      <c r="K190" s="164"/>
      <c r="L190" s="90">
        <f t="shared" si="48"/>
        <v>0</v>
      </c>
      <c r="M190" s="62"/>
      <c r="N190" s="62"/>
      <c r="O190" s="131">
        <f t="shared" si="31"/>
        <v>0</v>
      </c>
      <c r="P190" s="62"/>
      <c r="Q190" s="62"/>
      <c r="R190" s="131">
        <f t="shared" si="32"/>
        <v>0</v>
      </c>
    </row>
    <row r="191" spans="1:18" ht="18.75" customHeight="1" hidden="1">
      <c r="A191" s="53" t="s">
        <v>99</v>
      </c>
      <c r="B191" s="44">
        <v>523</v>
      </c>
      <c r="C191" s="54" t="s">
        <v>35</v>
      </c>
      <c r="D191" s="54" t="s">
        <v>31</v>
      </c>
      <c r="E191" s="54" t="s">
        <v>98</v>
      </c>
      <c r="F191" s="54" t="str">
        <f aca="true" t="shared" si="53" ref="F191:F210">REPLACE(REPLACE(REPLACE(E191,3,," "),5,," "),8,," ")</f>
        <v>99 0 00 00000</v>
      </c>
      <c r="G191" s="54"/>
      <c r="H191" s="67">
        <f aca="true" t="shared" si="54" ref="H191:K194">H192</f>
        <v>0</v>
      </c>
      <c r="I191" s="56">
        <f t="shared" si="54"/>
        <v>0</v>
      </c>
      <c r="J191" s="163">
        <f t="shared" si="33"/>
        <v>0</v>
      </c>
      <c r="K191" s="164">
        <f t="shared" si="54"/>
        <v>0</v>
      </c>
      <c r="L191" s="90">
        <f t="shared" si="48"/>
        <v>0</v>
      </c>
      <c r="M191" s="55">
        <f aca="true" t="shared" si="55" ref="M191:N194">M192</f>
        <v>0</v>
      </c>
      <c r="N191" s="55">
        <f t="shared" si="55"/>
        <v>0</v>
      </c>
      <c r="O191" s="131">
        <f t="shared" si="31"/>
        <v>0</v>
      </c>
      <c r="P191" s="55">
        <f aca="true" t="shared" si="56" ref="P191:Q194">P192</f>
        <v>0</v>
      </c>
      <c r="Q191" s="55">
        <f t="shared" si="56"/>
        <v>0</v>
      </c>
      <c r="R191" s="131">
        <f t="shared" si="32"/>
        <v>0</v>
      </c>
    </row>
    <row r="192" spans="1:18" ht="16.5" customHeight="1" hidden="1">
      <c r="A192" s="53" t="s">
        <v>298</v>
      </c>
      <c r="B192" s="44">
        <v>523</v>
      </c>
      <c r="C192" s="54" t="s">
        <v>35</v>
      </c>
      <c r="D192" s="54" t="s">
        <v>31</v>
      </c>
      <c r="E192" s="54" t="s">
        <v>297</v>
      </c>
      <c r="F192" s="54" t="str">
        <f t="shared" si="53"/>
        <v>99 9 00 00000</v>
      </c>
      <c r="G192" s="54"/>
      <c r="H192" s="67">
        <f t="shared" si="54"/>
        <v>0</v>
      </c>
      <c r="I192" s="56">
        <f t="shared" si="54"/>
        <v>0</v>
      </c>
      <c r="J192" s="163">
        <f t="shared" si="33"/>
        <v>0</v>
      </c>
      <c r="K192" s="164">
        <f t="shared" si="54"/>
        <v>0</v>
      </c>
      <c r="L192" s="90">
        <f t="shared" si="48"/>
        <v>0</v>
      </c>
      <c r="M192" s="55">
        <f t="shared" si="55"/>
        <v>0</v>
      </c>
      <c r="N192" s="55">
        <f t="shared" si="55"/>
        <v>0</v>
      </c>
      <c r="O192" s="131">
        <f t="shared" si="31"/>
        <v>0</v>
      </c>
      <c r="P192" s="55">
        <f t="shared" si="56"/>
        <v>0</v>
      </c>
      <c r="Q192" s="55">
        <f t="shared" si="56"/>
        <v>0</v>
      </c>
      <c r="R192" s="131">
        <f t="shared" si="32"/>
        <v>0</v>
      </c>
    </row>
    <row r="193" spans="1:18" ht="27" customHeight="1" hidden="1">
      <c r="A193" s="53" t="s">
        <v>552</v>
      </c>
      <c r="B193" s="44">
        <v>523</v>
      </c>
      <c r="C193" s="54" t="s">
        <v>35</v>
      </c>
      <c r="D193" s="54" t="s">
        <v>31</v>
      </c>
      <c r="E193" s="54" t="s">
        <v>551</v>
      </c>
      <c r="F193" s="54" t="str">
        <f t="shared" si="53"/>
        <v>99 9 00 76530</v>
      </c>
      <c r="G193" s="54"/>
      <c r="H193" s="67">
        <f t="shared" si="54"/>
        <v>0</v>
      </c>
      <c r="I193" s="56">
        <f t="shared" si="54"/>
        <v>0</v>
      </c>
      <c r="J193" s="163">
        <f t="shared" si="33"/>
        <v>0</v>
      </c>
      <c r="K193" s="164">
        <f t="shared" si="54"/>
        <v>0</v>
      </c>
      <c r="L193" s="90">
        <f t="shared" si="48"/>
        <v>0</v>
      </c>
      <c r="M193" s="55">
        <f t="shared" si="55"/>
        <v>0</v>
      </c>
      <c r="N193" s="55">
        <f t="shared" si="55"/>
        <v>0</v>
      </c>
      <c r="O193" s="131">
        <f t="shared" si="31"/>
        <v>0</v>
      </c>
      <c r="P193" s="55">
        <f t="shared" si="56"/>
        <v>0</v>
      </c>
      <c r="Q193" s="55">
        <f t="shared" si="56"/>
        <v>0</v>
      </c>
      <c r="R193" s="131">
        <f t="shared" si="32"/>
        <v>0</v>
      </c>
    </row>
    <row r="194" spans="1:18" ht="17.25" customHeight="1" hidden="1">
      <c r="A194" s="53" t="s">
        <v>356</v>
      </c>
      <c r="B194" s="44">
        <v>523</v>
      </c>
      <c r="C194" s="54" t="s">
        <v>35</v>
      </c>
      <c r="D194" s="54" t="s">
        <v>31</v>
      </c>
      <c r="E194" s="54" t="s">
        <v>551</v>
      </c>
      <c r="F194" s="54" t="str">
        <f t="shared" si="53"/>
        <v>99 9 00 76530</v>
      </c>
      <c r="G194" s="54" t="s">
        <v>357</v>
      </c>
      <c r="H194" s="67">
        <f t="shared" si="54"/>
        <v>0</v>
      </c>
      <c r="I194" s="56">
        <f t="shared" si="54"/>
        <v>0</v>
      </c>
      <c r="J194" s="163">
        <f t="shared" si="33"/>
        <v>0</v>
      </c>
      <c r="K194" s="164">
        <f t="shared" si="54"/>
        <v>0</v>
      </c>
      <c r="L194" s="90">
        <f t="shared" si="48"/>
        <v>0</v>
      </c>
      <c r="M194" s="55">
        <f t="shared" si="55"/>
        <v>0</v>
      </c>
      <c r="N194" s="55">
        <f t="shared" si="55"/>
        <v>0</v>
      </c>
      <c r="O194" s="131">
        <f t="shared" si="31"/>
        <v>0</v>
      </c>
      <c r="P194" s="55">
        <f t="shared" si="56"/>
        <v>0</v>
      </c>
      <c r="Q194" s="55">
        <f t="shared" si="56"/>
        <v>0</v>
      </c>
      <c r="R194" s="131">
        <f t="shared" si="32"/>
        <v>0</v>
      </c>
    </row>
    <row r="195" spans="1:18" ht="39" customHeight="1" hidden="1">
      <c r="A195" s="53" t="s">
        <v>395</v>
      </c>
      <c r="B195" s="44">
        <v>523</v>
      </c>
      <c r="C195" s="54" t="s">
        <v>35</v>
      </c>
      <c r="D195" s="54" t="s">
        <v>31</v>
      </c>
      <c r="E195" s="54" t="s">
        <v>551</v>
      </c>
      <c r="F195" s="54" t="str">
        <f t="shared" si="53"/>
        <v>99 9 00 76530</v>
      </c>
      <c r="G195" s="54" t="s">
        <v>68</v>
      </c>
      <c r="H195" s="71"/>
      <c r="I195" s="56"/>
      <c r="J195" s="163">
        <f t="shared" si="33"/>
        <v>0</v>
      </c>
      <c r="K195" s="164"/>
      <c r="L195" s="90">
        <f t="shared" si="48"/>
        <v>0</v>
      </c>
      <c r="M195" s="62"/>
      <c r="N195" s="62"/>
      <c r="O195" s="131">
        <f t="shared" si="31"/>
        <v>0</v>
      </c>
      <c r="P195" s="62"/>
      <c r="Q195" s="62"/>
      <c r="R195" s="131">
        <f t="shared" si="32"/>
        <v>0</v>
      </c>
    </row>
    <row r="196" spans="1:18" ht="18" customHeight="1">
      <c r="A196" s="53" t="s">
        <v>383</v>
      </c>
      <c r="B196" s="44">
        <v>523</v>
      </c>
      <c r="C196" s="54" t="s">
        <v>82</v>
      </c>
      <c r="D196" s="54"/>
      <c r="E196" s="54"/>
      <c r="F196" s="54" t="str">
        <f t="shared" si="53"/>
        <v>   </v>
      </c>
      <c r="G196" s="54"/>
      <c r="H196" s="67">
        <f>H197+H204+H217</f>
        <v>3213.9</v>
      </c>
      <c r="I196" s="56">
        <f>I197+I204+I217</f>
        <v>0</v>
      </c>
      <c r="J196" s="163">
        <f t="shared" si="33"/>
        <v>3213.9</v>
      </c>
      <c r="K196" s="164">
        <f>K197+K204+K217</f>
        <v>198</v>
      </c>
      <c r="L196" s="90">
        <f t="shared" si="48"/>
        <v>3411.9</v>
      </c>
      <c r="M196" s="55">
        <f>M197+M204+M217</f>
        <v>3444.9399999999996</v>
      </c>
      <c r="N196" s="55">
        <f>N197+N204+N217</f>
        <v>0</v>
      </c>
      <c r="O196" s="131">
        <f t="shared" si="31"/>
        <v>3444.9399999999996</v>
      </c>
      <c r="P196" s="55">
        <f>P197+P204+P217</f>
        <v>3571.5499999999997</v>
      </c>
      <c r="Q196" s="55">
        <f>Q197+Q204+Q217</f>
        <v>0</v>
      </c>
      <c r="R196" s="131">
        <f t="shared" si="32"/>
        <v>3571.5499999999997</v>
      </c>
    </row>
    <row r="197" spans="1:18" ht="15" customHeight="1">
      <c r="A197" s="57" t="s">
        <v>23</v>
      </c>
      <c r="B197" s="44">
        <v>523</v>
      </c>
      <c r="C197" s="59" t="s">
        <v>82</v>
      </c>
      <c r="D197" s="59" t="s">
        <v>30</v>
      </c>
      <c r="E197" s="59"/>
      <c r="F197" s="59" t="str">
        <f t="shared" si="53"/>
        <v>   </v>
      </c>
      <c r="G197" s="59"/>
      <c r="H197" s="135">
        <f aca="true" t="shared" si="57" ref="H197:K202">H198</f>
        <v>2730.7</v>
      </c>
      <c r="I197" s="60">
        <f t="shared" si="57"/>
        <v>0</v>
      </c>
      <c r="J197" s="163">
        <f t="shared" si="33"/>
        <v>2730.7</v>
      </c>
      <c r="K197" s="165">
        <f t="shared" si="57"/>
        <v>198</v>
      </c>
      <c r="L197" s="90">
        <f t="shared" si="48"/>
        <v>2928.7</v>
      </c>
      <c r="M197" s="126">
        <f aca="true" t="shared" si="58" ref="M197:N202">M198</f>
        <v>2953.6</v>
      </c>
      <c r="N197" s="126">
        <f t="shared" si="58"/>
        <v>0</v>
      </c>
      <c r="O197" s="131">
        <f t="shared" si="31"/>
        <v>2953.6</v>
      </c>
      <c r="P197" s="126">
        <f aca="true" t="shared" si="59" ref="P197:Q202">P198</f>
        <v>3071.75</v>
      </c>
      <c r="Q197" s="126">
        <f t="shared" si="59"/>
        <v>0</v>
      </c>
      <c r="R197" s="131">
        <f t="shared" si="32"/>
        <v>3071.75</v>
      </c>
    </row>
    <row r="198" spans="1:18" ht="26.25" customHeight="1">
      <c r="A198" s="53" t="s">
        <v>610</v>
      </c>
      <c r="B198" s="44">
        <v>523</v>
      </c>
      <c r="C198" s="54" t="s">
        <v>82</v>
      </c>
      <c r="D198" s="54" t="s">
        <v>30</v>
      </c>
      <c r="E198" s="54" t="s">
        <v>228</v>
      </c>
      <c r="F198" s="54" t="str">
        <f t="shared" si="53"/>
        <v>10 0 00 00000</v>
      </c>
      <c r="G198" s="54"/>
      <c r="H198" s="67">
        <f t="shared" si="57"/>
        <v>2730.7</v>
      </c>
      <c r="I198" s="56">
        <f t="shared" si="57"/>
        <v>0</v>
      </c>
      <c r="J198" s="163">
        <f t="shared" si="33"/>
        <v>2730.7</v>
      </c>
      <c r="K198" s="164">
        <f t="shared" si="57"/>
        <v>198</v>
      </c>
      <c r="L198" s="90">
        <f t="shared" si="48"/>
        <v>2928.7</v>
      </c>
      <c r="M198" s="55">
        <f t="shared" si="58"/>
        <v>2953.6</v>
      </c>
      <c r="N198" s="55">
        <f t="shared" si="58"/>
        <v>0</v>
      </c>
      <c r="O198" s="131">
        <f t="shared" si="31"/>
        <v>2953.6</v>
      </c>
      <c r="P198" s="55">
        <f t="shared" si="59"/>
        <v>3071.75</v>
      </c>
      <c r="Q198" s="55">
        <f t="shared" si="59"/>
        <v>0</v>
      </c>
      <c r="R198" s="131">
        <f t="shared" si="32"/>
        <v>3071.75</v>
      </c>
    </row>
    <row r="199" spans="1:18" ht="38.25" customHeight="1">
      <c r="A199" s="53" t="s">
        <v>348</v>
      </c>
      <c r="B199" s="44">
        <v>523</v>
      </c>
      <c r="C199" s="54" t="s">
        <v>82</v>
      </c>
      <c r="D199" s="54" t="s">
        <v>30</v>
      </c>
      <c r="E199" s="54" t="s">
        <v>225</v>
      </c>
      <c r="F199" s="54" t="str">
        <f t="shared" si="53"/>
        <v>10 1 00 00000</v>
      </c>
      <c r="G199" s="54"/>
      <c r="H199" s="67">
        <f t="shared" si="57"/>
        <v>2730.7</v>
      </c>
      <c r="I199" s="56">
        <f t="shared" si="57"/>
        <v>0</v>
      </c>
      <c r="J199" s="163">
        <f t="shared" si="33"/>
        <v>2730.7</v>
      </c>
      <c r="K199" s="164">
        <f t="shared" si="57"/>
        <v>198</v>
      </c>
      <c r="L199" s="90">
        <f t="shared" si="48"/>
        <v>2928.7</v>
      </c>
      <c r="M199" s="55">
        <f t="shared" si="58"/>
        <v>2953.6</v>
      </c>
      <c r="N199" s="55">
        <f t="shared" si="58"/>
        <v>0</v>
      </c>
      <c r="O199" s="131">
        <f t="shared" si="31"/>
        <v>2953.6</v>
      </c>
      <c r="P199" s="55">
        <f t="shared" si="59"/>
        <v>3071.75</v>
      </c>
      <c r="Q199" s="55">
        <f t="shared" si="59"/>
        <v>0</v>
      </c>
      <c r="R199" s="131">
        <f t="shared" si="32"/>
        <v>3071.75</v>
      </c>
    </row>
    <row r="200" spans="1:18" ht="39" customHeight="1">
      <c r="A200" s="53" t="s">
        <v>272</v>
      </c>
      <c r="B200" s="44">
        <v>523</v>
      </c>
      <c r="C200" s="54" t="s">
        <v>82</v>
      </c>
      <c r="D200" s="54" t="s">
        <v>30</v>
      </c>
      <c r="E200" s="54" t="s">
        <v>226</v>
      </c>
      <c r="F200" s="54" t="str">
        <f t="shared" si="53"/>
        <v>10 1 01 00000</v>
      </c>
      <c r="G200" s="54"/>
      <c r="H200" s="67">
        <f t="shared" si="57"/>
        <v>2730.7</v>
      </c>
      <c r="I200" s="56">
        <f t="shared" si="57"/>
        <v>0</v>
      </c>
      <c r="J200" s="163">
        <f t="shared" si="33"/>
        <v>2730.7</v>
      </c>
      <c r="K200" s="164">
        <f t="shared" si="57"/>
        <v>198</v>
      </c>
      <c r="L200" s="90">
        <f t="shared" si="48"/>
        <v>2928.7</v>
      </c>
      <c r="M200" s="55">
        <f t="shared" si="58"/>
        <v>2953.6</v>
      </c>
      <c r="N200" s="55">
        <f t="shared" si="58"/>
        <v>0</v>
      </c>
      <c r="O200" s="131">
        <f t="shared" si="31"/>
        <v>2953.6</v>
      </c>
      <c r="P200" s="55">
        <f t="shared" si="59"/>
        <v>3071.75</v>
      </c>
      <c r="Q200" s="55">
        <f t="shared" si="59"/>
        <v>0</v>
      </c>
      <c r="R200" s="131">
        <f t="shared" si="32"/>
        <v>3071.75</v>
      </c>
    </row>
    <row r="201" spans="1:18" ht="17.25" customHeight="1">
      <c r="A201" s="53" t="s">
        <v>65</v>
      </c>
      <c r="B201" s="44">
        <v>523</v>
      </c>
      <c r="C201" s="54" t="s">
        <v>82</v>
      </c>
      <c r="D201" s="54" t="s">
        <v>30</v>
      </c>
      <c r="E201" s="54" t="s">
        <v>227</v>
      </c>
      <c r="F201" s="54" t="str">
        <f t="shared" si="53"/>
        <v>10 1 01 75510</v>
      </c>
      <c r="G201" s="54"/>
      <c r="H201" s="67">
        <f t="shared" si="57"/>
        <v>2730.7</v>
      </c>
      <c r="I201" s="56">
        <f t="shared" si="57"/>
        <v>0</v>
      </c>
      <c r="J201" s="163">
        <f t="shared" si="33"/>
        <v>2730.7</v>
      </c>
      <c r="K201" s="164">
        <f t="shared" si="57"/>
        <v>198</v>
      </c>
      <c r="L201" s="90">
        <f t="shared" si="48"/>
        <v>2928.7</v>
      </c>
      <c r="M201" s="55">
        <f t="shared" si="58"/>
        <v>2953.6</v>
      </c>
      <c r="N201" s="55">
        <f t="shared" si="58"/>
        <v>0</v>
      </c>
      <c r="O201" s="131">
        <f t="shared" si="31"/>
        <v>2953.6</v>
      </c>
      <c r="P201" s="55">
        <f t="shared" si="59"/>
        <v>3071.75</v>
      </c>
      <c r="Q201" s="55">
        <f t="shared" si="59"/>
        <v>0</v>
      </c>
      <c r="R201" s="131">
        <f t="shared" si="32"/>
        <v>3071.75</v>
      </c>
    </row>
    <row r="202" spans="1:18" ht="15" customHeight="1">
      <c r="A202" s="66" t="s">
        <v>359</v>
      </c>
      <c r="B202" s="44">
        <v>523</v>
      </c>
      <c r="C202" s="54" t="s">
        <v>82</v>
      </c>
      <c r="D202" s="54" t="s">
        <v>30</v>
      </c>
      <c r="E202" s="54" t="s">
        <v>227</v>
      </c>
      <c r="F202" s="54" t="str">
        <f t="shared" si="53"/>
        <v>10 1 01 75510</v>
      </c>
      <c r="G202" s="54" t="s">
        <v>360</v>
      </c>
      <c r="H202" s="67">
        <f t="shared" si="57"/>
        <v>2730.7</v>
      </c>
      <c r="I202" s="56">
        <f t="shared" si="57"/>
        <v>0</v>
      </c>
      <c r="J202" s="163">
        <f t="shared" si="33"/>
        <v>2730.7</v>
      </c>
      <c r="K202" s="164">
        <f t="shared" si="57"/>
        <v>198</v>
      </c>
      <c r="L202" s="90">
        <f t="shared" si="48"/>
        <v>2928.7</v>
      </c>
      <c r="M202" s="55">
        <f t="shared" si="58"/>
        <v>2953.6</v>
      </c>
      <c r="N202" s="55">
        <f t="shared" si="58"/>
        <v>0</v>
      </c>
      <c r="O202" s="131">
        <f aca="true" t="shared" si="60" ref="O202:O265">M202+N202</f>
        <v>2953.6</v>
      </c>
      <c r="P202" s="55">
        <f t="shared" si="59"/>
        <v>3071.75</v>
      </c>
      <c r="Q202" s="55">
        <f t="shared" si="59"/>
        <v>0</v>
      </c>
      <c r="R202" s="131">
        <f aca="true" t="shared" si="61" ref="R202:R265">P202+Q202</f>
        <v>3071.75</v>
      </c>
    </row>
    <row r="203" spans="1:18" ht="15" customHeight="1">
      <c r="A203" s="66" t="s">
        <v>294</v>
      </c>
      <c r="B203" s="44">
        <v>523</v>
      </c>
      <c r="C203" s="54" t="s">
        <v>82</v>
      </c>
      <c r="D203" s="54" t="s">
        <v>30</v>
      </c>
      <c r="E203" s="54" t="s">
        <v>227</v>
      </c>
      <c r="F203" s="54" t="str">
        <f t="shared" si="53"/>
        <v>10 1 01 75510</v>
      </c>
      <c r="G203" s="54" t="s">
        <v>293</v>
      </c>
      <c r="H203" s="71">
        <v>2730.7</v>
      </c>
      <c r="I203" s="56"/>
      <c r="J203" s="163">
        <f t="shared" si="33"/>
        <v>2730.7</v>
      </c>
      <c r="K203" s="164">
        <v>198</v>
      </c>
      <c r="L203" s="90">
        <f t="shared" si="48"/>
        <v>2928.7</v>
      </c>
      <c r="M203" s="62">
        <v>2953.6</v>
      </c>
      <c r="N203" s="62"/>
      <c r="O203" s="131">
        <f t="shared" si="60"/>
        <v>2953.6</v>
      </c>
      <c r="P203" s="62">
        <v>3071.75</v>
      </c>
      <c r="Q203" s="62"/>
      <c r="R203" s="131">
        <f t="shared" si="61"/>
        <v>3071.75</v>
      </c>
    </row>
    <row r="204" spans="1:18" ht="16.5" customHeight="1">
      <c r="A204" s="57" t="s">
        <v>24</v>
      </c>
      <c r="B204" s="44">
        <v>523</v>
      </c>
      <c r="C204" s="59" t="s">
        <v>82</v>
      </c>
      <c r="D204" s="59" t="s">
        <v>29</v>
      </c>
      <c r="E204" s="59"/>
      <c r="F204" s="59" t="str">
        <f t="shared" si="53"/>
        <v>   </v>
      </c>
      <c r="G204" s="59"/>
      <c r="H204" s="135">
        <f aca="true" t="shared" si="62" ref="H204:K206">H205</f>
        <v>326.15</v>
      </c>
      <c r="I204" s="60">
        <f t="shared" si="62"/>
        <v>0</v>
      </c>
      <c r="J204" s="163">
        <f t="shared" si="33"/>
        <v>326.15</v>
      </c>
      <c r="K204" s="165">
        <f t="shared" si="62"/>
        <v>0</v>
      </c>
      <c r="L204" s="90">
        <f t="shared" si="48"/>
        <v>326.15</v>
      </c>
      <c r="M204" s="126">
        <f aca="true" t="shared" si="63" ref="M204:N206">M205</f>
        <v>331.2</v>
      </c>
      <c r="N204" s="126">
        <f t="shared" si="63"/>
        <v>0</v>
      </c>
      <c r="O204" s="131">
        <f t="shared" si="60"/>
        <v>331.2</v>
      </c>
      <c r="P204" s="126">
        <f aca="true" t="shared" si="64" ref="P204:Q206">P205</f>
        <v>336.45</v>
      </c>
      <c r="Q204" s="126">
        <f t="shared" si="64"/>
        <v>0</v>
      </c>
      <c r="R204" s="131">
        <f t="shared" si="61"/>
        <v>336.45</v>
      </c>
    </row>
    <row r="205" spans="1:18" ht="26.25" customHeight="1">
      <c r="A205" s="53" t="s">
        <v>610</v>
      </c>
      <c r="B205" s="44">
        <v>523</v>
      </c>
      <c r="C205" s="54" t="s">
        <v>82</v>
      </c>
      <c r="D205" s="54" t="s">
        <v>29</v>
      </c>
      <c r="E205" s="54" t="s">
        <v>228</v>
      </c>
      <c r="F205" s="54" t="str">
        <f t="shared" si="53"/>
        <v>10 0 00 00000</v>
      </c>
      <c r="G205" s="54"/>
      <c r="H205" s="67">
        <f t="shared" si="62"/>
        <v>326.15</v>
      </c>
      <c r="I205" s="56">
        <f t="shared" si="62"/>
        <v>0</v>
      </c>
      <c r="J205" s="163">
        <f t="shared" si="33"/>
        <v>326.15</v>
      </c>
      <c r="K205" s="164">
        <f t="shared" si="62"/>
        <v>0</v>
      </c>
      <c r="L205" s="90">
        <f t="shared" si="48"/>
        <v>326.15</v>
      </c>
      <c r="M205" s="55">
        <f t="shared" si="63"/>
        <v>331.2</v>
      </c>
      <c r="N205" s="55">
        <f t="shared" si="63"/>
        <v>0</v>
      </c>
      <c r="O205" s="131">
        <f t="shared" si="60"/>
        <v>331.2</v>
      </c>
      <c r="P205" s="55">
        <f t="shared" si="64"/>
        <v>336.45</v>
      </c>
      <c r="Q205" s="55">
        <f t="shared" si="64"/>
        <v>0</v>
      </c>
      <c r="R205" s="131">
        <f t="shared" si="61"/>
        <v>336.45</v>
      </c>
    </row>
    <row r="206" spans="1:18" ht="39" customHeight="1">
      <c r="A206" s="53" t="s">
        <v>348</v>
      </c>
      <c r="B206" s="44">
        <v>523</v>
      </c>
      <c r="C206" s="54" t="s">
        <v>82</v>
      </c>
      <c r="D206" s="54" t="s">
        <v>29</v>
      </c>
      <c r="E206" s="54" t="s">
        <v>225</v>
      </c>
      <c r="F206" s="54" t="str">
        <f t="shared" si="53"/>
        <v>10 1 00 00000</v>
      </c>
      <c r="G206" s="54"/>
      <c r="H206" s="67">
        <f t="shared" si="62"/>
        <v>326.15</v>
      </c>
      <c r="I206" s="56">
        <f t="shared" si="62"/>
        <v>0</v>
      </c>
      <c r="J206" s="163">
        <f t="shared" si="33"/>
        <v>326.15</v>
      </c>
      <c r="K206" s="164">
        <f t="shared" si="62"/>
        <v>0</v>
      </c>
      <c r="L206" s="90">
        <f t="shared" si="48"/>
        <v>326.15</v>
      </c>
      <c r="M206" s="55">
        <f t="shared" si="63"/>
        <v>331.2</v>
      </c>
      <c r="N206" s="55">
        <f t="shared" si="63"/>
        <v>0</v>
      </c>
      <c r="O206" s="131">
        <f t="shared" si="60"/>
        <v>331.2</v>
      </c>
      <c r="P206" s="55">
        <f t="shared" si="64"/>
        <v>336.45</v>
      </c>
      <c r="Q206" s="55">
        <f t="shared" si="64"/>
        <v>0</v>
      </c>
      <c r="R206" s="131">
        <f t="shared" si="61"/>
        <v>336.45</v>
      </c>
    </row>
    <row r="207" spans="1:18" ht="25.5">
      <c r="A207" s="53" t="s">
        <v>273</v>
      </c>
      <c r="B207" s="44">
        <v>523</v>
      </c>
      <c r="C207" s="54" t="s">
        <v>82</v>
      </c>
      <c r="D207" s="54" t="s">
        <v>29</v>
      </c>
      <c r="E207" s="54" t="s">
        <v>230</v>
      </c>
      <c r="F207" s="54" t="str">
        <f t="shared" si="53"/>
        <v>10 1 02 00000</v>
      </c>
      <c r="G207" s="54"/>
      <c r="H207" s="67">
        <f>H208+H214</f>
        <v>326.15</v>
      </c>
      <c r="I207" s="56">
        <f>I208+I214</f>
        <v>0</v>
      </c>
      <c r="J207" s="163">
        <f t="shared" si="33"/>
        <v>326.15</v>
      </c>
      <c r="K207" s="164">
        <f>K208+K214</f>
        <v>0</v>
      </c>
      <c r="L207" s="90">
        <f t="shared" si="48"/>
        <v>326.15</v>
      </c>
      <c r="M207" s="55">
        <f>M208+M214</f>
        <v>331.2</v>
      </c>
      <c r="N207" s="55">
        <f>N208+N214</f>
        <v>0</v>
      </c>
      <c r="O207" s="131">
        <f t="shared" si="60"/>
        <v>331.2</v>
      </c>
      <c r="P207" s="55">
        <f>P208+P214</f>
        <v>336.45</v>
      </c>
      <c r="Q207" s="55">
        <f>Q208+Q214</f>
        <v>0</v>
      </c>
      <c r="R207" s="131">
        <f t="shared" si="61"/>
        <v>336.45</v>
      </c>
    </row>
    <row r="208" spans="1:18" ht="14.25" customHeight="1">
      <c r="A208" s="53" t="s">
        <v>63</v>
      </c>
      <c r="B208" s="44">
        <v>523</v>
      </c>
      <c r="C208" s="54" t="s">
        <v>82</v>
      </c>
      <c r="D208" s="54" t="s">
        <v>29</v>
      </c>
      <c r="E208" s="54" t="s">
        <v>231</v>
      </c>
      <c r="F208" s="54" t="str">
        <f t="shared" si="53"/>
        <v>10 1 02 75520</v>
      </c>
      <c r="G208" s="54"/>
      <c r="H208" s="67">
        <f>H209</f>
        <v>200</v>
      </c>
      <c r="I208" s="56">
        <f>I209</f>
        <v>0</v>
      </c>
      <c r="J208" s="163">
        <f t="shared" si="33"/>
        <v>200</v>
      </c>
      <c r="K208" s="164">
        <f>K209</f>
        <v>0</v>
      </c>
      <c r="L208" s="90">
        <f t="shared" si="48"/>
        <v>200</v>
      </c>
      <c r="M208" s="55">
        <f>M209</f>
        <v>200</v>
      </c>
      <c r="N208" s="55">
        <f>N209</f>
        <v>0</v>
      </c>
      <c r="O208" s="131">
        <f t="shared" si="60"/>
        <v>200</v>
      </c>
      <c r="P208" s="55">
        <f>P209</f>
        <v>200</v>
      </c>
      <c r="Q208" s="55">
        <f>Q209</f>
        <v>0</v>
      </c>
      <c r="R208" s="131">
        <f t="shared" si="61"/>
        <v>200</v>
      </c>
    </row>
    <row r="209" spans="1:18" ht="15" customHeight="1">
      <c r="A209" s="66" t="s">
        <v>359</v>
      </c>
      <c r="B209" s="44">
        <v>523</v>
      </c>
      <c r="C209" s="54" t="s">
        <v>82</v>
      </c>
      <c r="D209" s="54" t="s">
        <v>29</v>
      </c>
      <c r="E209" s="54" t="s">
        <v>231</v>
      </c>
      <c r="F209" s="54" t="str">
        <f t="shared" si="53"/>
        <v>10 1 02 75520</v>
      </c>
      <c r="G209" s="54" t="s">
        <v>360</v>
      </c>
      <c r="H209" s="67">
        <f>H210</f>
        <v>200</v>
      </c>
      <c r="I209" s="56">
        <f>I210</f>
        <v>0</v>
      </c>
      <c r="J209" s="163">
        <f t="shared" si="33"/>
        <v>200</v>
      </c>
      <c r="K209" s="164">
        <f>K210</f>
        <v>0</v>
      </c>
      <c r="L209" s="90">
        <f t="shared" si="48"/>
        <v>200</v>
      </c>
      <c r="M209" s="55">
        <f>M210</f>
        <v>200</v>
      </c>
      <c r="N209" s="55">
        <f>N210</f>
        <v>0</v>
      </c>
      <c r="O209" s="131">
        <f t="shared" si="60"/>
        <v>200</v>
      </c>
      <c r="P209" s="55">
        <f>P210</f>
        <v>200</v>
      </c>
      <c r="Q209" s="55">
        <f>Q210</f>
        <v>0</v>
      </c>
      <c r="R209" s="131">
        <f t="shared" si="61"/>
        <v>200</v>
      </c>
    </row>
    <row r="210" spans="1:18" ht="27" customHeight="1">
      <c r="A210" s="53" t="s">
        <v>296</v>
      </c>
      <c r="B210" s="44">
        <v>523</v>
      </c>
      <c r="C210" s="54" t="s">
        <v>82</v>
      </c>
      <c r="D210" s="54" t="s">
        <v>29</v>
      </c>
      <c r="E210" s="54" t="s">
        <v>231</v>
      </c>
      <c r="F210" s="54" t="str">
        <f t="shared" si="53"/>
        <v>10 1 02 75520</v>
      </c>
      <c r="G210" s="54" t="s">
        <v>295</v>
      </c>
      <c r="H210" s="71">
        <v>200</v>
      </c>
      <c r="I210" s="56"/>
      <c r="J210" s="163">
        <f t="shared" si="33"/>
        <v>200</v>
      </c>
      <c r="K210" s="164"/>
      <c r="L210" s="90">
        <f t="shared" si="48"/>
        <v>200</v>
      </c>
      <c r="M210" s="62">
        <v>200</v>
      </c>
      <c r="N210" s="62"/>
      <c r="O210" s="131">
        <f t="shared" si="60"/>
        <v>200</v>
      </c>
      <c r="P210" s="62">
        <v>200</v>
      </c>
      <c r="Q210" s="62"/>
      <c r="R210" s="131">
        <f t="shared" si="61"/>
        <v>200</v>
      </c>
    </row>
    <row r="211" spans="1:18" ht="23.25" customHeight="1" hidden="1">
      <c r="A211" s="53" t="s">
        <v>66</v>
      </c>
      <c r="B211" s="44">
        <v>523</v>
      </c>
      <c r="C211" s="54" t="s">
        <v>82</v>
      </c>
      <c r="D211" s="54" t="s">
        <v>29</v>
      </c>
      <c r="E211" s="54"/>
      <c r="F211" s="54" t="s">
        <v>577</v>
      </c>
      <c r="G211" s="54"/>
      <c r="H211" s="71"/>
      <c r="I211" s="56"/>
      <c r="J211" s="163"/>
      <c r="K211" s="164"/>
      <c r="L211" s="90"/>
      <c r="M211" s="62"/>
      <c r="N211" s="62"/>
      <c r="O211" s="131">
        <f t="shared" si="60"/>
        <v>0</v>
      </c>
      <c r="P211" s="62"/>
      <c r="Q211" s="62"/>
      <c r="R211" s="131">
        <f t="shared" si="61"/>
        <v>0</v>
      </c>
    </row>
    <row r="212" spans="1:18" ht="23.25" customHeight="1" hidden="1">
      <c r="A212" s="53" t="s">
        <v>359</v>
      </c>
      <c r="B212" s="44">
        <v>523</v>
      </c>
      <c r="C212" s="54" t="s">
        <v>82</v>
      </c>
      <c r="D212" s="54" t="s">
        <v>29</v>
      </c>
      <c r="E212" s="54"/>
      <c r="F212" s="54" t="s">
        <v>577</v>
      </c>
      <c r="G212" s="54" t="s">
        <v>360</v>
      </c>
      <c r="H212" s="71"/>
      <c r="I212" s="56"/>
      <c r="J212" s="163"/>
      <c r="K212" s="164"/>
      <c r="L212" s="90"/>
      <c r="M212" s="62"/>
      <c r="N212" s="62"/>
      <c r="O212" s="131">
        <f t="shared" si="60"/>
        <v>0</v>
      </c>
      <c r="P212" s="62"/>
      <c r="Q212" s="62"/>
      <c r="R212" s="131">
        <f t="shared" si="61"/>
        <v>0</v>
      </c>
    </row>
    <row r="213" spans="1:18" ht="20.25" customHeight="1" hidden="1">
      <c r="A213" s="53" t="s">
        <v>578</v>
      </c>
      <c r="B213" s="44">
        <v>523</v>
      </c>
      <c r="C213" s="54" t="s">
        <v>82</v>
      </c>
      <c r="D213" s="54" t="s">
        <v>29</v>
      </c>
      <c r="E213" s="54"/>
      <c r="F213" s="54" t="s">
        <v>577</v>
      </c>
      <c r="G213" s="54" t="s">
        <v>579</v>
      </c>
      <c r="H213" s="71"/>
      <c r="I213" s="56"/>
      <c r="J213" s="163"/>
      <c r="K213" s="164"/>
      <c r="L213" s="90"/>
      <c r="M213" s="62"/>
      <c r="N213" s="62"/>
      <c r="O213" s="131">
        <f t="shared" si="60"/>
        <v>0</v>
      </c>
      <c r="P213" s="62"/>
      <c r="Q213" s="62"/>
      <c r="R213" s="131">
        <f t="shared" si="61"/>
        <v>0</v>
      </c>
    </row>
    <row r="214" spans="1:18" ht="26.25" customHeight="1">
      <c r="A214" s="53" t="s">
        <v>237</v>
      </c>
      <c r="B214" s="44">
        <v>523</v>
      </c>
      <c r="C214" s="54" t="s">
        <v>82</v>
      </c>
      <c r="D214" s="54" t="s">
        <v>29</v>
      </c>
      <c r="E214" s="54" t="s">
        <v>236</v>
      </c>
      <c r="F214" s="54" t="str">
        <f aca="true" t="shared" si="65" ref="F214:F235">REPLACE(REPLACE(REPLACE(E214,3,," "),5,," "),8,," ")</f>
        <v>10 1 02 75550</v>
      </c>
      <c r="G214" s="54"/>
      <c r="H214" s="67">
        <f>H215</f>
        <v>126.15</v>
      </c>
      <c r="I214" s="56">
        <f>I215</f>
        <v>0</v>
      </c>
      <c r="J214" s="163">
        <f t="shared" si="33"/>
        <v>126.15</v>
      </c>
      <c r="K214" s="164">
        <f>K215</f>
        <v>0</v>
      </c>
      <c r="L214" s="90">
        <f aca="true" t="shared" si="66" ref="L214:L235">J214+K214</f>
        <v>126.15</v>
      </c>
      <c r="M214" s="55">
        <f>M215</f>
        <v>131.2</v>
      </c>
      <c r="N214" s="55">
        <f>N215</f>
        <v>0</v>
      </c>
      <c r="O214" s="131">
        <f t="shared" si="60"/>
        <v>131.2</v>
      </c>
      <c r="P214" s="55">
        <f>P215</f>
        <v>136.45</v>
      </c>
      <c r="Q214" s="55">
        <f>Q215</f>
        <v>0</v>
      </c>
      <c r="R214" s="131">
        <f t="shared" si="61"/>
        <v>136.45</v>
      </c>
    </row>
    <row r="215" spans="1:18" ht="15" customHeight="1">
      <c r="A215" s="66" t="s">
        <v>359</v>
      </c>
      <c r="B215" s="44">
        <v>523</v>
      </c>
      <c r="C215" s="54" t="s">
        <v>82</v>
      </c>
      <c r="D215" s="54" t="s">
        <v>29</v>
      </c>
      <c r="E215" s="54" t="s">
        <v>236</v>
      </c>
      <c r="F215" s="54" t="str">
        <f t="shared" si="65"/>
        <v>10 1 02 75550</v>
      </c>
      <c r="G215" s="54" t="s">
        <v>360</v>
      </c>
      <c r="H215" s="67">
        <f>H216</f>
        <v>126.15</v>
      </c>
      <c r="I215" s="56">
        <f>I216</f>
        <v>0</v>
      </c>
      <c r="J215" s="163">
        <f t="shared" si="33"/>
        <v>126.15</v>
      </c>
      <c r="K215" s="164">
        <f>K216</f>
        <v>0</v>
      </c>
      <c r="L215" s="90">
        <f t="shared" si="66"/>
        <v>126.15</v>
      </c>
      <c r="M215" s="55">
        <f>M216</f>
        <v>131.2</v>
      </c>
      <c r="N215" s="55">
        <f>N216</f>
        <v>0</v>
      </c>
      <c r="O215" s="131">
        <f t="shared" si="60"/>
        <v>131.2</v>
      </c>
      <c r="P215" s="55">
        <f>P216</f>
        <v>136.45</v>
      </c>
      <c r="Q215" s="55">
        <f>Q216</f>
        <v>0</v>
      </c>
      <c r="R215" s="131">
        <f t="shared" si="61"/>
        <v>136.45</v>
      </c>
    </row>
    <row r="216" spans="1:18" ht="15.75" customHeight="1">
      <c r="A216" s="66" t="s">
        <v>294</v>
      </c>
      <c r="B216" s="44">
        <v>523</v>
      </c>
      <c r="C216" s="54" t="s">
        <v>82</v>
      </c>
      <c r="D216" s="54" t="s">
        <v>29</v>
      </c>
      <c r="E216" s="54" t="s">
        <v>236</v>
      </c>
      <c r="F216" s="54" t="str">
        <f t="shared" si="65"/>
        <v>10 1 02 75550</v>
      </c>
      <c r="G216" s="54" t="s">
        <v>293</v>
      </c>
      <c r="H216" s="71">
        <v>126.15</v>
      </c>
      <c r="I216" s="56"/>
      <c r="J216" s="163">
        <f t="shared" si="33"/>
        <v>126.15</v>
      </c>
      <c r="K216" s="164"/>
      <c r="L216" s="90">
        <f t="shared" si="66"/>
        <v>126.15</v>
      </c>
      <c r="M216" s="62">
        <v>131.2</v>
      </c>
      <c r="N216" s="62"/>
      <c r="O216" s="131">
        <f t="shared" si="60"/>
        <v>131.2</v>
      </c>
      <c r="P216" s="62">
        <v>136.45</v>
      </c>
      <c r="Q216" s="62"/>
      <c r="R216" s="131">
        <f t="shared" si="61"/>
        <v>136.45</v>
      </c>
    </row>
    <row r="217" spans="1:18" ht="15" customHeight="1">
      <c r="A217" s="57" t="s">
        <v>25</v>
      </c>
      <c r="B217" s="44">
        <v>523</v>
      </c>
      <c r="C217" s="59" t="s">
        <v>82</v>
      </c>
      <c r="D217" s="59" t="s">
        <v>36</v>
      </c>
      <c r="E217" s="59"/>
      <c r="F217" s="59" t="str">
        <f t="shared" si="65"/>
        <v>   </v>
      </c>
      <c r="G217" s="59"/>
      <c r="H217" s="135">
        <f>H218</f>
        <v>157.05</v>
      </c>
      <c r="I217" s="60">
        <f>I218</f>
        <v>0</v>
      </c>
      <c r="J217" s="163">
        <f t="shared" si="33"/>
        <v>157.05</v>
      </c>
      <c r="K217" s="165">
        <f>K218</f>
        <v>0</v>
      </c>
      <c r="L217" s="90">
        <f t="shared" si="66"/>
        <v>157.05</v>
      </c>
      <c r="M217" s="126">
        <f>M218</f>
        <v>160.14</v>
      </c>
      <c r="N217" s="126">
        <f>N218</f>
        <v>0</v>
      </c>
      <c r="O217" s="131">
        <f t="shared" si="60"/>
        <v>160.14</v>
      </c>
      <c r="P217" s="126">
        <f>P218</f>
        <v>163.35</v>
      </c>
      <c r="Q217" s="126">
        <f>Q218</f>
        <v>0</v>
      </c>
      <c r="R217" s="131">
        <f t="shared" si="61"/>
        <v>163.35</v>
      </c>
    </row>
    <row r="218" spans="1:18" ht="26.25" customHeight="1">
      <c r="A218" s="53" t="s">
        <v>610</v>
      </c>
      <c r="B218" s="44">
        <v>523</v>
      </c>
      <c r="C218" s="54" t="s">
        <v>82</v>
      </c>
      <c r="D218" s="54" t="s">
        <v>36</v>
      </c>
      <c r="E218" s="54" t="s">
        <v>224</v>
      </c>
      <c r="F218" s="54" t="str">
        <f t="shared" si="65"/>
        <v>10 0 00 0000</v>
      </c>
      <c r="G218" s="54"/>
      <c r="H218" s="67">
        <f>H219+H224</f>
        <v>157.05</v>
      </c>
      <c r="I218" s="56">
        <f>I219+I224</f>
        <v>0</v>
      </c>
      <c r="J218" s="163">
        <f t="shared" si="33"/>
        <v>157.05</v>
      </c>
      <c r="K218" s="164">
        <f>K219+K224</f>
        <v>0</v>
      </c>
      <c r="L218" s="90">
        <f t="shared" si="66"/>
        <v>157.05</v>
      </c>
      <c r="M218" s="55">
        <f>M219+M224</f>
        <v>160.14</v>
      </c>
      <c r="N218" s="55">
        <f>N219+N224</f>
        <v>0</v>
      </c>
      <c r="O218" s="131">
        <f t="shared" si="60"/>
        <v>160.14</v>
      </c>
      <c r="P218" s="55">
        <f>P219+P224</f>
        <v>163.35</v>
      </c>
      <c r="Q218" s="55">
        <f>Q219+Q224</f>
        <v>0</v>
      </c>
      <c r="R218" s="131">
        <f t="shared" si="61"/>
        <v>163.35</v>
      </c>
    </row>
    <row r="219" spans="1:18" ht="37.5" customHeight="1">
      <c r="A219" s="53" t="s">
        <v>348</v>
      </c>
      <c r="B219" s="44">
        <v>523</v>
      </c>
      <c r="C219" s="54" t="s">
        <v>82</v>
      </c>
      <c r="D219" s="54" t="s">
        <v>36</v>
      </c>
      <c r="E219" s="54" t="s">
        <v>225</v>
      </c>
      <c r="F219" s="54" t="str">
        <f t="shared" si="65"/>
        <v>10 1 00 00000</v>
      </c>
      <c r="G219" s="54"/>
      <c r="H219" s="67">
        <f aca="true" t="shared" si="67" ref="H219:K222">H220</f>
        <v>80</v>
      </c>
      <c r="I219" s="56">
        <f t="shared" si="67"/>
        <v>0</v>
      </c>
      <c r="J219" s="163">
        <f t="shared" si="33"/>
        <v>80</v>
      </c>
      <c r="K219" s="164">
        <f t="shared" si="67"/>
        <v>0</v>
      </c>
      <c r="L219" s="90">
        <f t="shared" si="66"/>
        <v>80</v>
      </c>
      <c r="M219" s="55">
        <f aca="true" t="shared" si="68" ref="M219:N222">M220</f>
        <v>80</v>
      </c>
      <c r="N219" s="55">
        <f t="shared" si="68"/>
        <v>0</v>
      </c>
      <c r="O219" s="131">
        <f t="shared" si="60"/>
        <v>80</v>
      </c>
      <c r="P219" s="55">
        <f aca="true" t="shared" si="69" ref="P219:Q222">P220</f>
        <v>80</v>
      </c>
      <c r="Q219" s="55">
        <f t="shared" si="69"/>
        <v>0</v>
      </c>
      <c r="R219" s="131">
        <f t="shared" si="61"/>
        <v>80</v>
      </c>
    </row>
    <row r="220" spans="1:18" ht="12.75">
      <c r="A220" s="53" t="s">
        <v>274</v>
      </c>
      <c r="B220" s="44">
        <v>523</v>
      </c>
      <c r="C220" s="54" t="s">
        <v>82</v>
      </c>
      <c r="D220" s="54" t="s">
        <v>36</v>
      </c>
      <c r="E220" s="54" t="s">
        <v>229</v>
      </c>
      <c r="F220" s="54" t="str">
        <f t="shared" si="65"/>
        <v>10 1 03 00000</v>
      </c>
      <c r="G220" s="54"/>
      <c r="H220" s="67">
        <f t="shared" si="67"/>
        <v>80</v>
      </c>
      <c r="I220" s="56">
        <f t="shared" si="67"/>
        <v>0</v>
      </c>
      <c r="J220" s="163">
        <f t="shared" si="33"/>
        <v>80</v>
      </c>
      <c r="K220" s="164">
        <f t="shared" si="67"/>
        <v>0</v>
      </c>
      <c r="L220" s="90">
        <f t="shared" si="66"/>
        <v>80</v>
      </c>
      <c r="M220" s="55">
        <f t="shared" si="68"/>
        <v>80</v>
      </c>
      <c r="N220" s="55">
        <f t="shared" si="68"/>
        <v>0</v>
      </c>
      <c r="O220" s="131">
        <f t="shared" si="60"/>
        <v>80</v>
      </c>
      <c r="P220" s="55">
        <f t="shared" si="69"/>
        <v>80</v>
      </c>
      <c r="Q220" s="55">
        <f t="shared" si="69"/>
        <v>0</v>
      </c>
      <c r="R220" s="131">
        <f t="shared" si="61"/>
        <v>80</v>
      </c>
    </row>
    <row r="221" spans="1:18" ht="26.25" customHeight="1">
      <c r="A221" s="53" t="s">
        <v>64</v>
      </c>
      <c r="B221" s="44">
        <v>523</v>
      </c>
      <c r="C221" s="54" t="s">
        <v>82</v>
      </c>
      <c r="D221" s="54" t="s">
        <v>36</v>
      </c>
      <c r="E221" s="54" t="s">
        <v>232</v>
      </c>
      <c r="F221" s="54" t="str">
        <f t="shared" si="65"/>
        <v>10 1 03 75530</v>
      </c>
      <c r="G221" s="54"/>
      <c r="H221" s="67">
        <f t="shared" si="67"/>
        <v>80</v>
      </c>
      <c r="I221" s="56">
        <f t="shared" si="67"/>
        <v>0</v>
      </c>
      <c r="J221" s="163">
        <f t="shared" si="33"/>
        <v>80</v>
      </c>
      <c r="K221" s="164">
        <f t="shared" si="67"/>
        <v>0</v>
      </c>
      <c r="L221" s="90">
        <f t="shared" si="66"/>
        <v>80</v>
      </c>
      <c r="M221" s="55">
        <f t="shared" si="68"/>
        <v>80</v>
      </c>
      <c r="N221" s="55">
        <f t="shared" si="68"/>
        <v>0</v>
      </c>
      <c r="O221" s="131">
        <f t="shared" si="60"/>
        <v>80</v>
      </c>
      <c r="P221" s="55">
        <f t="shared" si="69"/>
        <v>80</v>
      </c>
      <c r="Q221" s="55">
        <f t="shared" si="69"/>
        <v>0</v>
      </c>
      <c r="R221" s="131">
        <f t="shared" si="61"/>
        <v>80</v>
      </c>
    </row>
    <row r="222" spans="1:18" ht="26.25" customHeight="1">
      <c r="A222" s="53" t="s">
        <v>363</v>
      </c>
      <c r="B222" s="44">
        <v>523</v>
      </c>
      <c r="C222" s="54" t="s">
        <v>82</v>
      </c>
      <c r="D222" s="54" t="s">
        <v>36</v>
      </c>
      <c r="E222" s="54" t="s">
        <v>232</v>
      </c>
      <c r="F222" s="54" t="str">
        <f t="shared" si="65"/>
        <v>10 1 03 75530</v>
      </c>
      <c r="G222" s="54" t="s">
        <v>361</v>
      </c>
      <c r="H222" s="67">
        <f t="shared" si="67"/>
        <v>80</v>
      </c>
      <c r="I222" s="56">
        <f t="shared" si="67"/>
        <v>0</v>
      </c>
      <c r="J222" s="163">
        <f t="shared" si="33"/>
        <v>80</v>
      </c>
      <c r="K222" s="164">
        <f t="shared" si="67"/>
        <v>0</v>
      </c>
      <c r="L222" s="90">
        <f t="shared" si="66"/>
        <v>80</v>
      </c>
      <c r="M222" s="55">
        <f t="shared" si="68"/>
        <v>80</v>
      </c>
      <c r="N222" s="55">
        <f t="shared" si="68"/>
        <v>0</v>
      </c>
      <c r="O222" s="131">
        <f t="shared" si="60"/>
        <v>80</v>
      </c>
      <c r="P222" s="55">
        <f t="shared" si="69"/>
        <v>80</v>
      </c>
      <c r="Q222" s="55">
        <f t="shared" si="69"/>
        <v>0</v>
      </c>
      <c r="R222" s="131">
        <f t="shared" si="61"/>
        <v>80</v>
      </c>
    </row>
    <row r="223" spans="1:18" ht="26.25" customHeight="1">
      <c r="A223" s="53" t="s">
        <v>26</v>
      </c>
      <c r="B223" s="44">
        <v>523</v>
      </c>
      <c r="C223" s="54" t="s">
        <v>82</v>
      </c>
      <c r="D223" s="54" t="s">
        <v>36</v>
      </c>
      <c r="E223" s="54" t="s">
        <v>232</v>
      </c>
      <c r="F223" s="54" t="str">
        <f t="shared" si="65"/>
        <v>10 1 03 75530</v>
      </c>
      <c r="G223" s="54" t="s">
        <v>362</v>
      </c>
      <c r="H223" s="71">
        <v>80</v>
      </c>
      <c r="I223" s="56"/>
      <c r="J223" s="163">
        <f aca="true" t="shared" si="70" ref="J223:J303">H223+I223</f>
        <v>80</v>
      </c>
      <c r="K223" s="164"/>
      <c r="L223" s="90">
        <f t="shared" si="66"/>
        <v>80</v>
      </c>
      <c r="M223" s="62">
        <v>80</v>
      </c>
      <c r="N223" s="62"/>
      <c r="O223" s="131">
        <f t="shared" si="60"/>
        <v>80</v>
      </c>
      <c r="P223" s="62">
        <v>80</v>
      </c>
      <c r="Q223" s="62"/>
      <c r="R223" s="131">
        <f t="shared" si="61"/>
        <v>80</v>
      </c>
    </row>
    <row r="224" spans="1:18" ht="39" customHeight="1">
      <c r="A224" s="53" t="s">
        <v>611</v>
      </c>
      <c r="B224" s="44">
        <v>523</v>
      </c>
      <c r="C224" s="54" t="s">
        <v>82</v>
      </c>
      <c r="D224" s="54" t="s">
        <v>36</v>
      </c>
      <c r="E224" s="54" t="s">
        <v>233</v>
      </c>
      <c r="F224" s="54" t="str">
        <f t="shared" si="65"/>
        <v>10 2 00 00000</v>
      </c>
      <c r="G224" s="54"/>
      <c r="H224" s="67">
        <f aca="true" t="shared" si="71" ref="H224:K227">H225</f>
        <v>77.05</v>
      </c>
      <c r="I224" s="56">
        <f t="shared" si="71"/>
        <v>0</v>
      </c>
      <c r="J224" s="163">
        <f t="shared" si="70"/>
        <v>77.05</v>
      </c>
      <c r="K224" s="164">
        <f t="shared" si="71"/>
        <v>0</v>
      </c>
      <c r="L224" s="90">
        <f t="shared" si="66"/>
        <v>77.05</v>
      </c>
      <c r="M224" s="55">
        <f aca="true" t="shared" si="72" ref="M224:N227">M225</f>
        <v>80.14</v>
      </c>
      <c r="N224" s="55">
        <f t="shared" si="72"/>
        <v>0</v>
      </c>
      <c r="O224" s="131">
        <f t="shared" si="60"/>
        <v>80.14</v>
      </c>
      <c r="P224" s="55">
        <f aca="true" t="shared" si="73" ref="P224:Q227">P225</f>
        <v>83.35</v>
      </c>
      <c r="Q224" s="55">
        <f t="shared" si="73"/>
        <v>0</v>
      </c>
      <c r="R224" s="131">
        <f t="shared" si="61"/>
        <v>83.35</v>
      </c>
    </row>
    <row r="225" spans="1:18" ht="12.75">
      <c r="A225" s="53" t="s">
        <v>275</v>
      </c>
      <c r="B225" s="44">
        <v>523</v>
      </c>
      <c r="C225" s="54" t="s">
        <v>82</v>
      </c>
      <c r="D225" s="54" t="s">
        <v>36</v>
      </c>
      <c r="E225" s="54" t="s">
        <v>234</v>
      </c>
      <c r="F225" s="54" t="str">
        <f t="shared" si="65"/>
        <v>10 2 01 00000</v>
      </c>
      <c r="G225" s="54"/>
      <c r="H225" s="67">
        <f t="shared" si="71"/>
        <v>77.05</v>
      </c>
      <c r="I225" s="56">
        <f t="shared" si="71"/>
        <v>0</v>
      </c>
      <c r="J225" s="163">
        <f t="shared" si="70"/>
        <v>77.05</v>
      </c>
      <c r="K225" s="164">
        <f t="shared" si="71"/>
        <v>0</v>
      </c>
      <c r="L225" s="90">
        <f t="shared" si="66"/>
        <v>77.05</v>
      </c>
      <c r="M225" s="55">
        <f t="shared" si="72"/>
        <v>80.14</v>
      </c>
      <c r="N225" s="55">
        <f t="shared" si="72"/>
        <v>0</v>
      </c>
      <c r="O225" s="131">
        <f t="shared" si="60"/>
        <v>80.14</v>
      </c>
      <c r="P225" s="55">
        <f t="shared" si="73"/>
        <v>83.35</v>
      </c>
      <c r="Q225" s="55">
        <f t="shared" si="73"/>
        <v>0</v>
      </c>
      <c r="R225" s="131">
        <f t="shared" si="61"/>
        <v>83.35</v>
      </c>
    </row>
    <row r="226" spans="1:18" ht="15.75" customHeight="1">
      <c r="A226" s="53" t="s">
        <v>66</v>
      </c>
      <c r="B226" s="44">
        <v>523</v>
      </c>
      <c r="C226" s="54" t="s">
        <v>82</v>
      </c>
      <c r="D226" s="54" t="s">
        <v>36</v>
      </c>
      <c r="E226" s="54" t="s">
        <v>235</v>
      </c>
      <c r="F226" s="54" t="str">
        <f t="shared" si="65"/>
        <v>10 2 01 75540</v>
      </c>
      <c r="G226" s="54"/>
      <c r="H226" s="67">
        <f t="shared" si="71"/>
        <v>77.05</v>
      </c>
      <c r="I226" s="56">
        <f t="shared" si="71"/>
        <v>0</v>
      </c>
      <c r="J226" s="163">
        <f t="shared" si="70"/>
        <v>77.05</v>
      </c>
      <c r="K226" s="164">
        <f t="shared" si="71"/>
        <v>0</v>
      </c>
      <c r="L226" s="90">
        <f t="shared" si="66"/>
        <v>77.05</v>
      </c>
      <c r="M226" s="55">
        <f t="shared" si="72"/>
        <v>80.14</v>
      </c>
      <c r="N226" s="55">
        <f t="shared" si="72"/>
        <v>0</v>
      </c>
      <c r="O226" s="131">
        <f t="shared" si="60"/>
        <v>80.14</v>
      </c>
      <c r="P226" s="55">
        <f t="shared" si="73"/>
        <v>83.35</v>
      </c>
      <c r="Q226" s="55">
        <f t="shared" si="73"/>
        <v>0</v>
      </c>
      <c r="R226" s="131">
        <f t="shared" si="61"/>
        <v>83.35</v>
      </c>
    </row>
    <row r="227" spans="1:18" ht="27" customHeight="1">
      <c r="A227" s="53" t="s">
        <v>354</v>
      </c>
      <c r="B227" s="44">
        <v>523</v>
      </c>
      <c r="C227" s="54" t="s">
        <v>82</v>
      </c>
      <c r="D227" s="54" t="s">
        <v>36</v>
      </c>
      <c r="E227" s="54" t="s">
        <v>235</v>
      </c>
      <c r="F227" s="54" t="str">
        <f t="shared" si="65"/>
        <v>10 2 01 75540</v>
      </c>
      <c r="G227" s="54" t="s">
        <v>355</v>
      </c>
      <c r="H227" s="67">
        <f t="shared" si="71"/>
        <v>77.05</v>
      </c>
      <c r="I227" s="56">
        <f t="shared" si="71"/>
        <v>0</v>
      </c>
      <c r="J227" s="163">
        <f t="shared" si="70"/>
        <v>77.05</v>
      </c>
      <c r="K227" s="164">
        <f t="shared" si="71"/>
        <v>0</v>
      </c>
      <c r="L227" s="90">
        <f t="shared" si="66"/>
        <v>77.05</v>
      </c>
      <c r="M227" s="55">
        <f t="shared" si="72"/>
        <v>80.14</v>
      </c>
      <c r="N227" s="55">
        <f t="shared" si="72"/>
        <v>0</v>
      </c>
      <c r="O227" s="131">
        <f t="shared" si="60"/>
        <v>80.14</v>
      </c>
      <c r="P227" s="55">
        <f t="shared" si="73"/>
        <v>83.35</v>
      </c>
      <c r="Q227" s="55">
        <f t="shared" si="73"/>
        <v>0</v>
      </c>
      <c r="R227" s="131">
        <f t="shared" si="61"/>
        <v>83.35</v>
      </c>
    </row>
    <row r="228" spans="1:18" ht="27" customHeight="1">
      <c r="A228" s="53" t="s">
        <v>289</v>
      </c>
      <c r="B228" s="44">
        <v>523</v>
      </c>
      <c r="C228" s="54" t="s">
        <v>82</v>
      </c>
      <c r="D228" s="54" t="s">
        <v>36</v>
      </c>
      <c r="E228" s="54" t="s">
        <v>235</v>
      </c>
      <c r="F228" s="54" t="str">
        <f t="shared" si="65"/>
        <v>10 2 01 75540</v>
      </c>
      <c r="G228" s="54" t="s">
        <v>288</v>
      </c>
      <c r="H228" s="71">
        <v>77.05</v>
      </c>
      <c r="I228" s="56"/>
      <c r="J228" s="163">
        <f t="shared" si="70"/>
        <v>77.05</v>
      </c>
      <c r="K228" s="164"/>
      <c r="L228" s="90">
        <f t="shared" si="66"/>
        <v>77.05</v>
      </c>
      <c r="M228" s="62">
        <v>80.14</v>
      </c>
      <c r="N228" s="62"/>
      <c r="O228" s="131">
        <f t="shared" si="60"/>
        <v>80.14</v>
      </c>
      <c r="P228" s="62">
        <v>83.35</v>
      </c>
      <c r="Q228" s="62"/>
      <c r="R228" s="131">
        <f t="shared" si="61"/>
        <v>83.35</v>
      </c>
    </row>
    <row r="229" spans="1:18" ht="38.25" customHeight="1">
      <c r="A229" s="53" t="s">
        <v>425</v>
      </c>
      <c r="B229" s="44">
        <v>523</v>
      </c>
      <c r="C229" s="54" t="s">
        <v>80</v>
      </c>
      <c r="D229" s="54"/>
      <c r="E229" s="54"/>
      <c r="F229" s="54" t="str">
        <f t="shared" si="65"/>
        <v>   </v>
      </c>
      <c r="G229" s="54"/>
      <c r="H229" s="135">
        <f aca="true" t="shared" si="74" ref="H229:H237">H230</f>
        <v>792.125</v>
      </c>
      <c r="I229" s="60">
        <f>I230</f>
        <v>0</v>
      </c>
      <c r="J229" s="163">
        <f t="shared" si="70"/>
        <v>792.125</v>
      </c>
      <c r="K229" s="165">
        <f>K230</f>
        <v>6982.56</v>
      </c>
      <c r="L229" s="90">
        <f t="shared" si="66"/>
        <v>7774.685</v>
      </c>
      <c r="M229" s="126">
        <f aca="true" t="shared" si="75" ref="M229:N231">M230</f>
        <v>0</v>
      </c>
      <c r="N229" s="126">
        <f t="shared" si="75"/>
        <v>0</v>
      </c>
      <c r="O229" s="131">
        <f t="shared" si="60"/>
        <v>0</v>
      </c>
      <c r="P229" s="126">
        <f aca="true" t="shared" si="76" ref="P229:Q231">P230</f>
        <v>0</v>
      </c>
      <c r="Q229" s="126">
        <f t="shared" si="76"/>
        <v>0</v>
      </c>
      <c r="R229" s="131">
        <f t="shared" si="61"/>
        <v>0</v>
      </c>
    </row>
    <row r="230" spans="1:18" ht="14.25" customHeight="1">
      <c r="A230" s="53" t="s">
        <v>426</v>
      </c>
      <c r="B230" s="44">
        <v>523</v>
      </c>
      <c r="C230" s="54" t="s">
        <v>80</v>
      </c>
      <c r="D230" s="54" t="s">
        <v>29</v>
      </c>
      <c r="E230" s="54"/>
      <c r="F230" s="54" t="str">
        <f t="shared" si="65"/>
        <v>   </v>
      </c>
      <c r="G230" s="54"/>
      <c r="H230" s="67">
        <f t="shared" si="74"/>
        <v>792.125</v>
      </c>
      <c r="I230" s="56">
        <f>I231</f>
        <v>0</v>
      </c>
      <c r="J230" s="163">
        <f t="shared" si="70"/>
        <v>792.125</v>
      </c>
      <c r="K230" s="164">
        <f>K231</f>
        <v>6982.56</v>
      </c>
      <c r="L230" s="90">
        <f t="shared" si="66"/>
        <v>7774.685</v>
      </c>
      <c r="M230" s="55">
        <f t="shared" si="75"/>
        <v>0</v>
      </c>
      <c r="N230" s="55">
        <f t="shared" si="75"/>
        <v>0</v>
      </c>
      <c r="O230" s="131">
        <f t="shared" si="60"/>
        <v>0</v>
      </c>
      <c r="P230" s="55">
        <f t="shared" si="76"/>
        <v>0</v>
      </c>
      <c r="Q230" s="55">
        <f t="shared" si="76"/>
        <v>0</v>
      </c>
      <c r="R230" s="131">
        <f t="shared" si="61"/>
        <v>0</v>
      </c>
    </row>
    <row r="231" spans="1:18" ht="16.5" customHeight="1">
      <c r="A231" s="53" t="s">
        <v>99</v>
      </c>
      <c r="B231" s="44">
        <v>523</v>
      </c>
      <c r="C231" s="54" t="s">
        <v>80</v>
      </c>
      <c r="D231" s="54" t="s">
        <v>29</v>
      </c>
      <c r="E231" s="54" t="s">
        <v>98</v>
      </c>
      <c r="F231" s="54" t="str">
        <f t="shared" si="65"/>
        <v>99 0 00 00000</v>
      </c>
      <c r="G231" s="54"/>
      <c r="H231" s="67">
        <f>H232</f>
        <v>792.125</v>
      </c>
      <c r="I231" s="56">
        <f>I232</f>
        <v>0</v>
      </c>
      <c r="J231" s="163">
        <f t="shared" si="70"/>
        <v>792.125</v>
      </c>
      <c r="K231" s="164">
        <f>K232</f>
        <v>6982.56</v>
      </c>
      <c r="L231" s="90">
        <f t="shared" si="66"/>
        <v>7774.685</v>
      </c>
      <c r="M231" s="55">
        <f t="shared" si="75"/>
        <v>0</v>
      </c>
      <c r="N231" s="55">
        <f t="shared" si="75"/>
        <v>0</v>
      </c>
      <c r="O231" s="131">
        <f t="shared" si="60"/>
        <v>0</v>
      </c>
      <c r="P231" s="55">
        <f t="shared" si="76"/>
        <v>0</v>
      </c>
      <c r="Q231" s="55">
        <f t="shared" si="76"/>
        <v>0</v>
      </c>
      <c r="R231" s="131">
        <f t="shared" si="61"/>
        <v>0</v>
      </c>
    </row>
    <row r="232" spans="1:18" ht="15.75" customHeight="1">
      <c r="A232" s="53" t="s">
        <v>427</v>
      </c>
      <c r="B232" s="44">
        <v>523</v>
      </c>
      <c r="C232" s="54" t="s">
        <v>80</v>
      </c>
      <c r="D232" s="54" t="s">
        <v>29</v>
      </c>
      <c r="E232" s="54" t="s">
        <v>429</v>
      </c>
      <c r="F232" s="54" t="str">
        <f t="shared" si="65"/>
        <v>99 4 00 00000</v>
      </c>
      <c r="G232" s="54"/>
      <c r="H232" s="67">
        <f>H233+H236</f>
        <v>792.125</v>
      </c>
      <c r="I232" s="56">
        <f>I233+I236</f>
        <v>0</v>
      </c>
      <c r="J232" s="163">
        <f t="shared" si="70"/>
        <v>792.125</v>
      </c>
      <c r="K232" s="164">
        <f>K233+K236</f>
        <v>6982.56</v>
      </c>
      <c r="L232" s="90">
        <f t="shared" si="66"/>
        <v>7774.685</v>
      </c>
      <c r="M232" s="55">
        <f>M233+M236</f>
        <v>0</v>
      </c>
      <c r="N232" s="55">
        <f>N233+N236</f>
        <v>0</v>
      </c>
      <c r="O232" s="131">
        <f t="shared" si="60"/>
        <v>0</v>
      </c>
      <c r="P232" s="55">
        <f>P233+P236</f>
        <v>0</v>
      </c>
      <c r="Q232" s="55">
        <f>Q233+Q236</f>
        <v>0</v>
      </c>
      <c r="R232" s="131">
        <f t="shared" si="61"/>
        <v>0</v>
      </c>
    </row>
    <row r="233" spans="1:18" ht="28.5" customHeight="1">
      <c r="A233" s="53" t="s">
        <v>566</v>
      </c>
      <c r="B233" s="44">
        <v>523</v>
      </c>
      <c r="C233" s="54" t="s">
        <v>80</v>
      </c>
      <c r="D233" s="54" t="s">
        <v>29</v>
      </c>
      <c r="E233" s="54" t="s">
        <v>565</v>
      </c>
      <c r="F233" s="54" t="str">
        <f t="shared" si="65"/>
        <v>99 4 00 77600</v>
      </c>
      <c r="G233" s="54"/>
      <c r="H233" s="67">
        <f>H234</f>
        <v>39.8</v>
      </c>
      <c r="I233" s="56">
        <f>I234</f>
        <v>0</v>
      </c>
      <c r="J233" s="163">
        <f t="shared" si="70"/>
        <v>39.8</v>
      </c>
      <c r="K233" s="164">
        <f>K234</f>
        <v>0</v>
      </c>
      <c r="L233" s="90">
        <f t="shared" si="66"/>
        <v>39.8</v>
      </c>
      <c r="M233" s="55">
        <f>M234</f>
        <v>0</v>
      </c>
      <c r="N233" s="55">
        <f>N234</f>
        <v>0</v>
      </c>
      <c r="O233" s="131">
        <f t="shared" si="60"/>
        <v>0</v>
      </c>
      <c r="P233" s="55">
        <f>P234</f>
        <v>0</v>
      </c>
      <c r="Q233" s="55">
        <f>Q234</f>
        <v>0</v>
      </c>
      <c r="R233" s="131">
        <f t="shared" si="61"/>
        <v>0</v>
      </c>
    </row>
    <row r="234" spans="1:18" ht="13.5" customHeight="1">
      <c r="A234" s="53" t="s">
        <v>427</v>
      </c>
      <c r="B234" s="44">
        <v>523</v>
      </c>
      <c r="C234" s="54" t="s">
        <v>80</v>
      </c>
      <c r="D234" s="54" t="s">
        <v>29</v>
      </c>
      <c r="E234" s="54" t="s">
        <v>565</v>
      </c>
      <c r="F234" s="54" t="str">
        <f t="shared" si="65"/>
        <v>99 4 00 77600</v>
      </c>
      <c r="G234" s="54" t="s">
        <v>430</v>
      </c>
      <c r="H234" s="67">
        <f t="shared" si="74"/>
        <v>39.8</v>
      </c>
      <c r="I234" s="56">
        <f>I235</f>
        <v>0</v>
      </c>
      <c r="J234" s="163">
        <f t="shared" si="70"/>
        <v>39.8</v>
      </c>
      <c r="K234" s="164">
        <f>K235</f>
        <v>0</v>
      </c>
      <c r="L234" s="90">
        <f t="shared" si="66"/>
        <v>39.8</v>
      </c>
      <c r="M234" s="55">
        <f>M235</f>
        <v>0</v>
      </c>
      <c r="N234" s="55">
        <f>N235</f>
        <v>0</v>
      </c>
      <c r="O234" s="131">
        <f t="shared" si="60"/>
        <v>0</v>
      </c>
      <c r="P234" s="55">
        <f>P235</f>
        <v>0</v>
      </c>
      <c r="Q234" s="55">
        <f>Q235</f>
        <v>0</v>
      </c>
      <c r="R234" s="131">
        <f t="shared" si="61"/>
        <v>0</v>
      </c>
    </row>
    <row r="235" spans="1:18" ht="15" customHeight="1">
      <c r="A235" s="53" t="s">
        <v>428</v>
      </c>
      <c r="B235" s="44">
        <v>523</v>
      </c>
      <c r="C235" s="54" t="s">
        <v>80</v>
      </c>
      <c r="D235" s="54" t="s">
        <v>29</v>
      </c>
      <c r="E235" s="54" t="s">
        <v>565</v>
      </c>
      <c r="F235" s="54" t="str">
        <f t="shared" si="65"/>
        <v>99 4 00 77600</v>
      </c>
      <c r="G235" s="54" t="s">
        <v>431</v>
      </c>
      <c r="H235" s="71">
        <v>39.8</v>
      </c>
      <c r="I235" s="56"/>
      <c r="J235" s="163">
        <f t="shared" si="70"/>
        <v>39.8</v>
      </c>
      <c r="K235" s="164"/>
      <c r="L235" s="90">
        <f t="shared" si="66"/>
        <v>39.8</v>
      </c>
      <c r="M235" s="62"/>
      <c r="N235" s="62"/>
      <c r="O235" s="131">
        <f t="shared" si="60"/>
        <v>0</v>
      </c>
      <c r="P235" s="62"/>
      <c r="Q235" s="62"/>
      <c r="R235" s="131">
        <f t="shared" si="61"/>
        <v>0</v>
      </c>
    </row>
    <row r="236" spans="1:18" ht="50.25" customHeight="1">
      <c r="A236" s="53" t="s">
        <v>631</v>
      </c>
      <c r="B236" s="44">
        <v>523</v>
      </c>
      <c r="C236" s="54" t="s">
        <v>80</v>
      </c>
      <c r="D236" s="54" t="s">
        <v>29</v>
      </c>
      <c r="E236" s="54" t="s">
        <v>432</v>
      </c>
      <c r="F236" s="54" t="s">
        <v>580</v>
      </c>
      <c r="G236" s="54"/>
      <c r="H236" s="67">
        <f t="shared" si="74"/>
        <v>752.325</v>
      </c>
      <c r="I236" s="56">
        <f>I237</f>
        <v>0</v>
      </c>
      <c r="J236" s="163">
        <f>H236+I236</f>
        <v>752.325</v>
      </c>
      <c r="K236" s="164">
        <f>K237</f>
        <v>6982.56</v>
      </c>
      <c r="L236" s="90">
        <f>J236+K236</f>
        <v>7734.885</v>
      </c>
      <c r="M236" s="55">
        <f>M237</f>
        <v>0</v>
      </c>
      <c r="N236" s="55">
        <f>N237</f>
        <v>0</v>
      </c>
      <c r="O236" s="131">
        <f t="shared" si="60"/>
        <v>0</v>
      </c>
      <c r="P236" s="55">
        <f>P237</f>
        <v>0</v>
      </c>
      <c r="Q236" s="55">
        <f>Q237</f>
        <v>0</v>
      </c>
      <c r="R236" s="131">
        <f t="shared" si="61"/>
        <v>0</v>
      </c>
    </row>
    <row r="237" spans="1:18" ht="13.5" customHeight="1">
      <c r="A237" s="53" t="s">
        <v>427</v>
      </c>
      <c r="B237" s="44">
        <v>523</v>
      </c>
      <c r="C237" s="54" t="s">
        <v>80</v>
      </c>
      <c r="D237" s="54" t="s">
        <v>29</v>
      </c>
      <c r="E237" s="54" t="s">
        <v>432</v>
      </c>
      <c r="F237" s="54" t="s">
        <v>580</v>
      </c>
      <c r="G237" s="54" t="s">
        <v>430</v>
      </c>
      <c r="H237" s="67">
        <f t="shared" si="74"/>
        <v>752.325</v>
      </c>
      <c r="I237" s="56">
        <f>I238</f>
        <v>0</v>
      </c>
      <c r="J237" s="163">
        <f>H237+I237</f>
        <v>752.325</v>
      </c>
      <c r="K237" s="164">
        <f>K238</f>
        <v>6982.56</v>
      </c>
      <c r="L237" s="90">
        <f>J237+K237</f>
        <v>7734.885</v>
      </c>
      <c r="M237" s="55">
        <f>M238</f>
        <v>0</v>
      </c>
      <c r="N237" s="55">
        <f>N238</f>
        <v>0</v>
      </c>
      <c r="O237" s="131">
        <f t="shared" si="60"/>
        <v>0</v>
      </c>
      <c r="P237" s="55">
        <f>P238</f>
        <v>0</v>
      </c>
      <c r="Q237" s="55">
        <f>Q238</f>
        <v>0</v>
      </c>
      <c r="R237" s="131">
        <f t="shared" si="61"/>
        <v>0</v>
      </c>
    </row>
    <row r="238" spans="1:18" ht="15" customHeight="1">
      <c r="A238" s="53" t="s">
        <v>428</v>
      </c>
      <c r="B238" s="44">
        <v>523</v>
      </c>
      <c r="C238" s="54" t="s">
        <v>80</v>
      </c>
      <c r="D238" s="54" t="s">
        <v>29</v>
      </c>
      <c r="E238" s="54" t="s">
        <v>432</v>
      </c>
      <c r="F238" s="54" t="s">
        <v>580</v>
      </c>
      <c r="G238" s="54" t="s">
        <v>431</v>
      </c>
      <c r="H238" s="71">
        <v>752.325</v>
      </c>
      <c r="I238" s="56"/>
      <c r="J238" s="163">
        <f>H238+I238</f>
        <v>752.325</v>
      </c>
      <c r="K238" s="164">
        <v>6982.56</v>
      </c>
      <c r="L238" s="90">
        <f>J238+K238</f>
        <v>7734.885</v>
      </c>
      <c r="M238" s="62"/>
      <c r="N238" s="62"/>
      <c r="O238" s="131">
        <f t="shared" si="60"/>
        <v>0</v>
      </c>
      <c r="P238" s="62"/>
      <c r="Q238" s="62"/>
      <c r="R238" s="131">
        <f t="shared" si="61"/>
        <v>0</v>
      </c>
    </row>
    <row r="239" spans="1:18" s="51" customFormat="1" ht="17.25" customHeight="1">
      <c r="A239" s="47" t="s">
        <v>78</v>
      </c>
      <c r="B239" s="49">
        <v>523</v>
      </c>
      <c r="C239" s="52"/>
      <c r="D239" s="52"/>
      <c r="E239" s="52"/>
      <c r="F239" s="52" t="str">
        <f>REPLACE(REPLACE(REPLACE(E239,3,," "),5,," "),8,," ")</f>
        <v>   </v>
      </c>
      <c r="G239" s="52"/>
      <c r="H239" s="134">
        <f>H246+H294</f>
        <v>156582.41875</v>
      </c>
      <c r="I239" s="50">
        <f>I246+I294</f>
        <v>330.37117</v>
      </c>
      <c r="J239" s="160">
        <f t="shared" si="70"/>
        <v>156912.78992</v>
      </c>
      <c r="K239" s="161">
        <f>K246+K294</f>
        <v>278.4618399999999</v>
      </c>
      <c r="L239" s="215">
        <f>J239+K239</f>
        <v>157191.25176</v>
      </c>
      <c r="M239" s="125">
        <f>M246+M294</f>
        <v>123623.72</v>
      </c>
      <c r="N239" s="125">
        <f>N246+N294</f>
        <v>-16416.8</v>
      </c>
      <c r="O239" s="131">
        <f t="shared" si="60"/>
        <v>107206.92</v>
      </c>
      <c r="P239" s="125">
        <f>P246+P294</f>
        <v>117139.03</v>
      </c>
      <c r="Q239" s="125">
        <f>Q246+Q294</f>
        <v>-9590.4</v>
      </c>
      <c r="R239" s="131">
        <f t="shared" si="61"/>
        <v>107548.63</v>
      </c>
    </row>
    <row r="240" spans="1:18" ht="26.25" customHeight="1" hidden="1">
      <c r="A240" s="53" t="s">
        <v>377</v>
      </c>
      <c r="B240" s="44">
        <v>523</v>
      </c>
      <c r="C240" s="54" t="s">
        <v>29</v>
      </c>
      <c r="D240" s="54"/>
      <c r="E240" s="54"/>
      <c r="F240" s="54"/>
      <c r="G240" s="54"/>
      <c r="H240" s="67"/>
      <c r="I240" s="56"/>
      <c r="J240" s="163"/>
      <c r="K240" s="164"/>
      <c r="L240" s="90"/>
      <c r="M240" s="55"/>
      <c r="N240" s="55"/>
      <c r="O240" s="131">
        <f t="shared" si="60"/>
        <v>0</v>
      </c>
      <c r="P240" s="55"/>
      <c r="Q240" s="55"/>
      <c r="R240" s="131">
        <f t="shared" si="61"/>
        <v>0</v>
      </c>
    </row>
    <row r="241" spans="1:18" ht="25.5" hidden="1">
      <c r="A241" s="57" t="s">
        <v>7</v>
      </c>
      <c r="B241" s="44">
        <v>523</v>
      </c>
      <c r="C241" s="54" t="s">
        <v>29</v>
      </c>
      <c r="D241" s="54" t="s">
        <v>34</v>
      </c>
      <c r="E241" s="54"/>
      <c r="F241" s="54"/>
      <c r="G241" s="54"/>
      <c r="H241" s="67"/>
      <c r="I241" s="56"/>
      <c r="J241" s="163"/>
      <c r="K241" s="164"/>
      <c r="L241" s="90"/>
      <c r="M241" s="55"/>
      <c r="N241" s="55"/>
      <c r="O241" s="131">
        <f t="shared" si="60"/>
        <v>0</v>
      </c>
      <c r="P241" s="55"/>
      <c r="Q241" s="55"/>
      <c r="R241" s="131">
        <f t="shared" si="61"/>
        <v>0</v>
      </c>
    </row>
    <row r="242" spans="1:18" ht="17.25" customHeight="1" hidden="1">
      <c r="A242" s="53" t="s">
        <v>99</v>
      </c>
      <c r="B242" s="44">
        <v>523</v>
      </c>
      <c r="C242" s="54" t="s">
        <v>29</v>
      </c>
      <c r="D242" s="54" t="s">
        <v>34</v>
      </c>
      <c r="E242" s="54"/>
      <c r="F242" s="54" t="s">
        <v>568</v>
      </c>
      <c r="G242" s="54"/>
      <c r="H242" s="67"/>
      <c r="I242" s="56"/>
      <c r="J242" s="163"/>
      <c r="K242" s="164"/>
      <c r="L242" s="90"/>
      <c r="M242" s="55"/>
      <c r="N242" s="55"/>
      <c r="O242" s="131">
        <f t="shared" si="60"/>
        <v>0</v>
      </c>
      <c r="P242" s="55"/>
      <c r="Q242" s="55"/>
      <c r="R242" s="131">
        <f t="shared" si="61"/>
        <v>0</v>
      </c>
    </row>
    <row r="243" spans="1:18" ht="31.5" customHeight="1" hidden="1">
      <c r="A243" s="53" t="s">
        <v>89</v>
      </c>
      <c r="B243" s="44">
        <v>523</v>
      </c>
      <c r="C243" s="54" t="s">
        <v>29</v>
      </c>
      <c r="D243" s="54" t="s">
        <v>34</v>
      </c>
      <c r="E243" s="54"/>
      <c r="F243" s="54" t="s">
        <v>581</v>
      </c>
      <c r="G243" s="54"/>
      <c r="H243" s="67"/>
      <c r="I243" s="56"/>
      <c r="J243" s="163"/>
      <c r="K243" s="164"/>
      <c r="L243" s="90"/>
      <c r="M243" s="55"/>
      <c r="N243" s="55"/>
      <c r="O243" s="131">
        <f t="shared" si="60"/>
        <v>0</v>
      </c>
      <c r="P243" s="55"/>
      <c r="Q243" s="55"/>
      <c r="R243" s="131">
        <f t="shared" si="61"/>
        <v>0</v>
      </c>
    </row>
    <row r="244" spans="1:18" ht="27.75" customHeight="1" hidden="1">
      <c r="A244" s="53" t="s">
        <v>354</v>
      </c>
      <c r="B244" s="44">
        <v>523</v>
      </c>
      <c r="C244" s="54" t="s">
        <v>29</v>
      </c>
      <c r="D244" s="54" t="s">
        <v>34</v>
      </c>
      <c r="E244" s="54"/>
      <c r="F244" s="54" t="s">
        <v>581</v>
      </c>
      <c r="G244" s="54" t="s">
        <v>355</v>
      </c>
      <c r="H244" s="67"/>
      <c r="I244" s="56"/>
      <c r="J244" s="163"/>
      <c r="K244" s="164"/>
      <c r="L244" s="90"/>
      <c r="M244" s="55"/>
      <c r="N244" s="55"/>
      <c r="O244" s="131">
        <f t="shared" si="60"/>
        <v>0</v>
      </c>
      <c r="P244" s="55"/>
      <c r="Q244" s="55"/>
      <c r="R244" s="131">
        <f t="shared" si="61"/>
        <v>0</v>
      </c>
    </row>
    <row r="245" spans="1:18" ht="30" customHeight="1" hidden="1">
      <c r="A245" s="53" t="s">
        <v>289</v>
      </c>
      <c r="B245" s="44">
        <v>523</v>
      </c>
      <c r="C245" s="54" t="s">
        <v>29</v>
      </c>
      <c r="D245" s="54" t="s">
        <v>34</v>
      </c>
      <c r="E245" s="54"/>
      <c r="F245" s="54" t="s">
        <v>581</v>
      </c>
      <c r="G245" s="54" t="s">
        <v>288</v>
      </c>
      <c r="H245" s="67"/>
      <c r="I245" s="56"/>
      <c r="J245" s="163"/>
      <c r="K245" s="164"/>
      <c r="L245" s="90"/>
      <c r="M245" s="55"/>
      <c r="N245" s="55"/>
      <c r="O245" s="131">
        <f t="shared" si="60"/>
        <v>0</v>
      </c>
      <c r="P245" s="55"/>
      <c r="Q245" s="55"/>
      <c r="R245" s="131">
        <f t="shared" si="61"/>
        <v>0</v>
      </c>
    </row>
    <row r="246" spans="1:18" ht="16.5" customHeight="1">
      <c r="A246" s="53" t="s">
        <v>378</v>
      </c>
      <c r="B246" s="44">
        <v>523</v>
      </c>
      <c r="C246" s="54" t="s">
        <v>32</v>
      </c>
      <c r="D246" s="54"/>
      <c r="E246" s="54"/>
      <c r="F246" s="54" t="str">
        <f aca="true" t="shared" si="77" ref="F246:F253">REPLACE(REPLACE(REPLACE(E246,3,," "),5,," "),8,," ")</f>
        <v>   </v>
      </c>
      <c r="G246" s="54"/>
      <c r="H246" s="67">
        <f aca="true" t="shared" si="78" ref="H246:K248">H247</f>
        <v>60767.309</v>
      </c>
      <c r="I246" s="56">
        <f t="shared" si="78"/>
        <v>0</v>
      </c>
      <c r="J246" s="163">
        <f t="shared" si="70"/>
        <v>60767.309</v>
      </c>
      <c r="K246" s="164">
        <f t="shared" si="78"/>
        <v>22.016</v>
      </c>
      <c r="L246" s="90">
        <f aca="true" t="shared" si="79" ref="L246:L253">J246+K246</f>
        <v>60789.325000000004</v>
      </c>
      <c r="M246" s="55">
        <f aca="true" t="shared" si="80" ref="M246:N248">M247</f>
        <v>10300</v>
      </c>
      <c r="N246" s="55">
        <f t="shared" si="80"/>
        <v>-82.661</v>
      </c>
      <c r="O246" s="131">
        <f t="shared" si="60"/>
        <v>10217.339</v>
      </c>
      <c r="P246" s="55">
        <f aca="true" t="shared" si="81" ref="P246:Q248">P247</f>
        <v>31597.436</v>
      </c>
      <c r="Q246" s="55">
        <f t="shared" si="81"/>
        <v>-5147.096</v>
      </c>
      <c r="R246" s="131">
        <f t="shared" si="61"/>
        <v>26450.340000000004</v>
      </c>
    </row>
    <row r="247" spans="1:18" ht="15.75" customHeight="1">
      <c r="A247" s="57" t="s">
        <v>10</v>
      </c>
      <c r="B247" s="58">
        <v>523</v>
      </c>
      <c r="C247" s="59" t="s">
        <v>32</v>
      </c>
      <c r="D247" s="59" t="s">
        <v>34</v>
      </c>
      <c r="E247" s="59"/>
      <c r="F247" s="59" t="str">
        <f t="shared" si="77"/>
        <v>   </v>
      </c>
      <c r="G247" s="59"/>
      <c r="H247" s="135">
        <f t="shared" si="78"/>
        <v>60767.309</v>
      </c>
      <c r="I247" s="60">
        <f t="shared" si="78"/>
        <v>0</v>
      </c>
      <c r="J247" s="163">
        <f>H247+I247</f>
        <v>60767.309</v>
      </c>
      <c r="K247" s="165">
        <f t="shared" si="78"/>
        <v>22.016</v>
      </c>
      <c r="L247" s="90">
        <f t="shared" si="79"/>
        <v>60789.325000000004</v>
      </c>
      <c r="M247" s="126">
        <f t="shared" si="80"/>
        <v>10300</v>
      </c>
      <c r="N247" s="126">
        <f t="shared" si="80"/>
        <v>-82.661</v>
      </c>
      <c r="O247" s="131">
        <f t="shared" si="60"/>
        <v>10217.339</v>
      </c>
      <c r="P247" s="126">
        <f t="shared" si="81"/>
        <v>31597.436</v>
      </c>
      <c r="Q247" s="126">
        <f t="shared" si="81"/>
        <v>-5147.096</v>
      </c>
      <c r="R247" s="131">
        <f t="shared" si="61"/>
        <v>26450.340000000004</v>
      </c>
    </row>
    <row r="248" spans="1:18" ht="27" customHeight="1">
      <c r="A248" s="53" t="s">
        <v>598</v>
      </c>
      <c r="B248" s="44">
        <v>523</v>
      </c>
      <c r="C248" s="54" t="s">
        <v>32</v>
      </c>
      <c r="D248" s="54" t="s">
        <v>34</v>
      </c>
      <c r="E248" s="54" t="s">
        <v>140</v>
      </c>
      <c r="F248" s="54" t="str">
        <f t="shared" si="77"/>
        <v>08 0 00 00000</v>
      </c>
      <c r="G248" s="54"/>
      <c r="H248" s="67">
        <f t="shared" si="78"/>
        <v>60767.309</v>
      </c>
      <c r="I248" s="56">
        <f t="shared" si="78"/>
        <v>0</v>
      </c>
      <c r="J248" s="163">
        <f t="shared" si="70"/>
        <v>60767.309</v>
      </c>
      <c r="K248" s="164">
        <f t="shared" si="78"/>
        <v>22.016</v>
      </c>
      <c r="L248" s="90">
        <f t="shared" si="79"/>
        <v>60789.325000000004</v>
      </c>
      <c r="M248" s="55">
        <f t="shared" si="80"/>
        <v>10300</v>
      </c>
      <c r="N248" s="55">
        <f t="shared" si="80"/>
        <v>-82.661</v>
      </c>
      <c r="O248" s="131">
        <f t="shared" si="60"/>
        <v>10217.339</v>
      </c>
      <c r="P248" s="55">
        <f t="shared" si="81"/>
        <v>31597.436</v>
      </c>
      <c r="Q248" s="55">
        <f t="shared" si="81"/>
        <v>-5147.096</v>
      </c>
      <c r="R248" s="131">
        <f t="shared" si="61"/>
        <v>26450.340000000004</v>
      </c>
    </row>
    <row r="249" spans="1:18" ht="26.25" customHeight="1">
      <c r="A249" s="53" t="s">
        <v>336</v>
      </c>
      <c r="B249" s="44">
        <v>523</v>
      </c>
      <c r="C249" s="54" t="s">
        <v>32</v>
      </c>
      <c r="D249" s="54" t="s">
        <v>34</v>
      </c>
      <c r="E249" s="54" t="s">
        <v>141</v>
      </c>
      <c r="F249" s="54" t="str">
        <f t="shared" si="77"/>
        <v>08 1 00 00000</v>
      </c>
      <c r="G249" s="54"/>
      <c r="H249" s="67">
        <f>H250+H274+H281</f>
        <v>60767.309</v>
      </c>
      <c r="I249" s="56">
        <f>I250+I274+I281</f>
        <v>0</v>
      </c>
      <c r="J249" s="163">
        <f t="shared" si="70"/>
        <v>60767.309</v>
      </c>
      <c r="K249" s="164">
        <f>K250+K274+K281</f>
        <v>22.016</v>
      </c>
      <c r="L249" s="90">
        <f t="shared" si="79"/>
        <v>60789.325000000004</v>
      </c>
      <c r="M249" s="55">
        <f>M250+M274+M281</f>
        <v>10300</v>
      </c>
      <c r="N249" s="55">
        <f>N250+N274+N281</f>
        <v>-82.661</v>
      </c>
      <c r="O249" s="131">
        <f t="shared" si="60"/>
        <v>10217.339</v>
      </c>
      <c r="P249" s="55">
        <f>P250+P274+P281</f>
        <v>31597.436</v>
      </c>
      <c r="Q249" s="55">
        <f>Q250+Q274+Q281</f>
        <v>-5147.096</v>
      </c>
      <c r="R249" s="131">
        <f t="shared" si="61"/>
        <v>26450.340000000004</v>
      </c>
    </row>
    <row r="250" spans="1:18" ht="26.25" customHeight="1">
      <c r="A250" s="53" t="s">
        <v>250</v>
      </c>
      <c r="B250" s="44">
        <v>523</v>
      </c>
      <c r="C250" s="54" t="s">
        <v>32</v>
      </c>
      <c r="D250" s="54" t="s">
        <v>34</v>
      </c>
      <c r="E250" s="54" t="s">
        <v>142</v>
      </c>
      <c r="F250" s="54" t="str">
        <f t="shared" si="77"/>
        <v>08 1 01 00000</v>
      </c>
      <c r="G250" s="54"/>
      <c r="H250" s="67">
        <f>H251+H266+H271</f>
        <v>54767.309</v>
      </c>
      <c r="I250" s="56">
        <f>I251+I266+I271</f>
        <v>0</v>
      </c>
      <c r="J250" s="163">
        <f t="shared" si="70"/>
        <v>54767.309</v>
      </c>
      <c r="K250" s="164">
        <f>K251+K266+K271</f>
        <v>22.016</v>
      </c>
      <c r="L250" s="90">
        <f t="shared" si="79"/>
        <v>54789.325000000004</v>
      </c>
      <c r="M250" s="55">
        <f>M251+M266+M271</f>
        <v>5300</v>
      </c>
      <c r="N250" s="55">
        <f>N251+N266+N271</f>
        <v>-82.661</v>
      </c>
      <c r="O250" s="131">
        <f t="shared" si="60"/>
        <v>5217.339</v>
      </c>
      <c r="P250" s="55">
        <f>P251+P266+P271</f>
        <v>26097.436</v>
      </c>
      <c r="Q250" s="55">
        <f>Q251+Q266+Q271</f>
        <v>-5147.096</v>
      </c>
      <c r="R250" s="131">
        <f t="shared" si="61"/>
        <v>20950.340000000004</v>
      </c>
    </row>
    <row r="251" spans="1:18" ht="39.75" customHeight="1">
      <c r="A251" s="53" t="s">
        <v>322</v>
      </c>
      <c r="B251" s="44">
        <v>523</v>
      </c>
      <c r="C251" s="54" t="s">
        <v>32</v>
      </c>
      <c r="D251" s="54" t="s">
        <v>34</v>
      </c>
      <c r="E251" s="54" t="s">
        <v>321</v>
      </c>
      <c r="F251" s="54" t="str">
        <f t="shared" si="77"/>
        <v>08 1 01 S6750</v>
      </c>
      <c r="G251" s="54"/>
      <c r="H251" s="67">
        <f>H252+H254</f>
        <v>45380.403</v>
      </c>
      <c r="I251" s="67">
        <f>I252+I254</f>
        <v>0</v>
      </c>
      <c r="J251" s="163">
        <f t="shared" si="70"/>
        <v>45380.403</v>
      </c>
      <c r="K251" s="166">
        <f>K252+K254</f>
        <v>0</v>
      </c>
      <c r="L251" s="90">
        <f t="shared" si="79"/>
        <v>45380.403</v>
      </c>
      <c r="M251" s="55">
        <f>M252+M254</f>
        <v>0</v>
      </c>
      <c r="N251" s="55">
        <f>N252+N254</f>
        <v>0</v>
      </c>
      <c r="O251" s="131">
        <f t="shared" si="60"/>
        <v>0</v>
      </c>
      <c r="P251" s="55">
        <f>P252+P254</f>
        <v>0</v>
      </c>
      <c r="Q251" s="55">
        <f>Q252+Q254</f>
        <v>0</v>
      </c>
      <c r="R251" s="131">
        <f t="shared" si="61"/>
        <v>0</v>
      </c>
    </row>
    <row r="252" spans="1:18" ht="27" customHeight="1">
      <c r="A252" s="53" t="s">
        <v>354</v>
      </c>
      <c r="B252" s="44">
        <v>523</v>
      </c>
      <c r="C252" s="54" t="s">
        <v>32</v>
      </c>
      <c r="D252" s="54" t="s">
        <v>34</v>
      </c>
      <c r="E252" s="54" t="s">
        <v>321</v>
      </c>
      <c r="F252" s="54" t="str">
        <f t="shared" si="77"/>
        <v>08 1 01 S6750</v>
      </c>
      <c r="G252" s="54" t="s">
        <v>355</v>
      </c>
      <c r="H252" s="67">
        <f>H253</f>
        <v>31911.275999999998</v>
      </c>
      <c r="I252" s="56">
        <f>I253</f>
        <v>0</v>
      </c>
      <c r="J252" s="163">
        <f t="shared" si="70"/>
        <v>31911.275999999998</v>
      </c>
      <c r="K252" s="164">
        <f>K253</f>
        <v>0</v>
      </c>
      <c r="L252" s="90">
        <f t="shared" si="79"/>
        <v>31911.275999999998</v>
      </c>
      <c r="M252" s="55">
        <f>M253</f>
        <v>0</v>
      </c>
      <c r="N252" s="55">
        <f>N253</f>
        <v>0</v>
      </c>
      <c r="O252" s="131">
        <f t="shared" si="60"/>
        <v>0</v>
      </c>
      <c r="P252" s="55">
        <f>P253</f>
        <v>0</v>
      </c>
      <c r="Q252" s="55">
        <f>Q253</f>
        <v>0</v>
      </c>
      <c r="R252" s="131">
        <f t="shared" si="61"/>
        <v>0</v>
      </c>
    </row>
    <row r="253" spans="1:18" ht="25.5" customHeight="1">
      <c r="A253" s="53" t="s">
        <v>289</v>
      </c>
      <c r="B253" s="44">
        <v>523</v>
      </c>
      <c r="C253" s="54" t="s">
        <v>32</v>
      </c>
      <c r="D253" s="54" t="s">
        <v>34</v>
      </c>
      <c r="E253" s="54" t="s">
        <v>321</v>
      </c>
      <c r="F253" s="54" t="str">
        <f t="shared" si="77"/>
        <v>08 1 01 S6750</v>
      </c>
      <c r="G253" s="54" t="s">
        <v>288</v>
      </c>
      <c r="H253" s="71">
        <f>H258+H263</f>
        <v>31911.275999999998</v>
      </c>
      <c r="I253" s="71"/>
      <c r="J253" s="169">
        <f>H253+I253</f>
        <v>31911.275999999998</v>
      </c>
      <c r="K253" s="167"/>
      <c r="L253" s="62">
        <f t="shared" si="79"/>
        <v>31911.275999999998</v>
      </c>
      <c r="M253" s="62">
        <f>M258+M263</f>
        <v>0</v>
      </c>
      <c r="N253" s="62">
        <f>N258+N263</f>
        <v>0</v>
      </c>
      <c r="O253" s="131">
        <f t="shared" si="60"/>
        <v>0</v>
      </c>
      <c r="P253" s="62">
        <f>P258+P263</f>
        <v>0</v>
      </c>
      <c r="Q253" s="62">
        <f>Q258+Q263</f>
        <v>0</v>
      </c>
      <c r="R253" s="131">
        <f t="shared" si="61"/>
        <v>0</v>
      </c>
    </row>
    <row r="254" spans="1:18" ht="25.5" customHeight="1">
      <c r="A254" s="53" t="s">
        <v>365</v>
      </c>
      <c r="B254" s="44">
        <v>523</v>
      </c>
      <c r="C254" s="54" t="s">
        <v>32</v>
      </c>
      <c r="D254" s="54" t="s">
        <v>34</v>
      </c>
      <c r="E254" s="54"/>
      <c r="F254" s="54" t="s">
        <v>586</v>
      </c>
      <c r="G254" s="54" t="s">
        <v>364</v>
      </c>
      <c r="H254" s="71">
        <f>H255</f>
        <v>13469.127</v>
      </c>
      <c r="I254" s="71">
        <f>I255</f>
        <v>0</v>
      </c>
      <c r="J254" s="169">
        <f aca="true" t="shared" si="82" ref="J254:J265">H254+I254</f>
        <v>13469.127</v>
      </c>
      <c r="K254" s="167">
        <f>K255</f>
        <v>0</v>
      </c>
      <c r="L254" s="62">
        <f aca="true" t="shared" si="83" ref="L254:L268">J254+K254</f>
        <v>13469.127</v>
      </c>
      <c r="M254" s="62">
        <f>M255</f>
        <v>0</v>
      </c>
      <c r="N254" s="62">
        <f>N255</f>
        <v>0</v>
      </c>
      <c r="O254" s="131">
        <f t="shared" si="60"/>
        <v>0</v>
      </c>
      <c r="P254" s="62">
        <f>P255</f>
        <v>0</v>
      </c>
      <c r="Q254" s="62">
        <f>Q255</f>
        <v>0</v>
      </c>
      <c r="R254" s="131">
        <f t="shared" si="61"/>
        <v>0</v>
      </c>
    </row>
    <row r="255" spans="1:18" ht="12.75">
      <c r="A255" s="53" t="s">
        <v>291</v>
      </c>
      <c r="B255" s="44">
        <v>523</v>
      </c>
      <c r="C255" s="54" t="s">
        <v>32</v>
      </c>
      <c r="D255" s="54" t="s">
        <v>34</v>
      </c>
      <c r="E255" s="54"/>
      <c r="F255" s="54" t="s">
        <v>586</v>
      </c>
      <c r="G255" s="54" t="s">
        <v>290</v>
      </c>
      <c r="H255" s="71">
        <f>H260+H265</f>
        <v>13469.127</v>
      </c>
      <c r="I255" s="71">
        <f>I260+I265</f>
        <v>0</v>
      </c>
      <c r="J255" s="169">
        <f t="shared" si="82"/>
        <v>13469.127</v>
      </c>
      <c r="K255" s="167">
        <f>K260+K265</f>
        <v>0</v>
      </c>
      <c r="L255" s="62">
        <f t="shared" si="83"/>
        <v>13469.127</v>
      </c>
      <c r="M255" s="62">
        <f>M260+M265</f>
        <v>0</v>
      </c>
      <c r="N255" s="62">
        <f>N260+N265</f>
        <v>0</v>
      </c>
      <c r="O255" s="131">
        <f t="shared" si="60"/>
        <v>0</v>
      </c>
      <c r="P255" s="62">
        <f>P260+P265</f>
        <v>0</v>
      </c>
      <c r="Q255" s="62">
        <f>Q260+Q265</f>
        <v>0</v>
      </c>
      <c r="R255" s="131">
        <f t="shared" si="61"/>
        <v>0</v>
      </c>
    </row>
    <row r="256" spans="1:18" ht="54.75" customHeight="1">
      <c r="A256" s="53" t="s">
        <v>314</v>
      </c>
      <c r="B256" s="44">
        <v>523</v>
      </c>
      <c r="C256" s="54" t="s">
        <v>32</v>
      </c>
      <c r="D256" s="54" t="s">
        <v>34</v>
      </c>
      <c r="E256" s="54" t="s">
        <v>319</v>
      </c>
      <c r="F256" s="54" t="str">
        <f>REPLACE(REPLACE(REPLACE(E256,3,," "),5,," "),8,," ")</f>
        <v>08 1 01 S6751</v>
      </c>
      <c r="G256" s="54"/>
      <c r="H256" s="67">
        <f>H257+H259</f>
        <v>38526.248</v>
      </c>
      <c r="I256" s="67">
        <f>I257+I259</f>
        <v>0</v>
      </c>
      <c r="J256" s="169">
        <f t="shared" si="82"/>
        <v>38526.248</v>
      </c>
      <c r="K256" s="166">
        <f>K257+K259</f>
        <v>0</v>
      </c>
      <c r="L256" s="62">
        <f t="shared" si="83"/>
        <v>38526.248</v>
      </c>
      <c r="M256" s="55">
        <f>M257+M259</f>
        <v>0</v>
      </c>
      <c r="N256" s="55">
        <f>N257+N259</f>
        <v>0</v>
      </c>
      <c r="O256" s="131">
        <f t="shared" si="60"/>
        <v>0</v>
      </c>
      <c r="P256" s="55">
        <f>P257+P259</f>
        <v>0</v>
      </c>
      <c r="Q256" s="55">
        <f>Q257+Q259</f>
        <v>0</v>
      </c>
      <c r="R256" s="131">
        <f t="shared" si="61"/>
        <v>0</v>
      </c>
    </row>
    <row r="257" spans="1:18" ht="27" customHeight="1">
      <c r="A257" s="53" t="s">
        <v>354</v>
      </c>
      <c r="B257" s="44">
        <v>523</v>
      </c>
      <c r="C257" s="54" t="s">
        <v>32</v>
      </c>
      <c r="D257" s="54" t="s">
        <v>34</v>
      </c>
      <c r="E257" s="54" t="s">
        <v>319</v>
      </c>
      <c r="F257" s="54" t="str">
        <f>REPLACE(REPLACE(REPLACE(E257,3,," "),5,," "),8,," ")</f>
        <v>08 1 01 S6751</v>
      </c>
      <c r="G257" s="54" t="s">
        <v>355</v>
      </c>
      <c r="H257" s="67">
        <f>H258</f>
        <v>30315.712</v>
      </c>
      <c r="I257" s="56">
        <f>I258</f>
        <v>0</v>
      </c>
      <c r="J257" s="169">
        <f t="shared" si="82"/>
        <v>30315.712</v>
      </c>
      <c r="K257" s="164">
        <f>K258</f>
        <v>0</v>
      </c>
      <c r="L257" s="62">
        <f t="shared" si="83"/>
        <v>30315.712</v>
      </c>
      <c r="M257" s="55">
        <f>M258</f>
        <v>0</v>
      </c>
      <c r="N257" s="55">
        <f>N258</f>
        <v>0</v>
      </c>
      <c r="O257" s="131">
        <f t="shared" si="60"/>
        <v>0</v>
      </c>
      <c r="P257" s="55">
        <f>P258</f>
        <v>0</v>
      </c>
      <c r="Q257" s="55">
        <f>Q258</f>
        <v>0</v>
      </c>
      <c r="R257" s="131">
        <f t="shared" si="61"/>
        <v>0</v>
      </c>
    </row>
    <row r="258" spans="1:18" ht="26.25" customHeight="1">
      <c r="A258" s="53" t="s">
        <v>289</v>
      </c>
      <c r="B258" s="44">
        <v>523</v>
      </c>
      <c r="C258" s="54" t="s">
        <v>32</v>
      </c>
      <c r="D258" s="54" t="s">
        <v>34</v>
      </c>
      <c r="E258" s="54" t="s">
        <v>319</v>
      </c>
      <c r="F258" s="54" t="str">
        <f>REPLACE(REPLACE(REPLACE(E258,3,," "),5,," "),8,," ")</f>
        <v>08 1 01 S6751</v>
      </c>
      <c r="G258" s="54" t="s">
        <v>288</v>
      </c>
      <c r="H258" s="71">
        <v>30315.712</v>
      </c>
      <c r="I258" s="56"/>
      <c r="J258" s="169">
        <f t="shared" si="82"/>
        <v>30315.712</v>
      </c>
      <c r="K258" s="164"/>
      <c r="L258" s="62">
        <f t="shared" si="83"/>
        <v>30315.712</v>
      </c>
      <c r="M258" s="62"/>
      <c r="N258" s="62"/>
      <c r="O258" s="131">
        <f t="shared" si="60"/>
        <v>0</v>
      </c>
      <c r="P258" s="62"/>
      <c r="Q258" s="62"/>
      <c r="R258" s="131">
        <f t="shared" si="61"/>
        <v>0</v>
      </c>
    </row>
    <row r="259" spans="1:18" ht="26.25" customHeight="1">
      <c r="A259" s="53" t="s">
        <v>365</v>
      </c>
      <c r="B259" s="44">
        <v>523</v>
      </c>
      <c r="C259" s="54" t="s">
        <v>32</v>
      </c>
      <c r="D259" s="54" t="s">
        <v>34</v>
      </c>
      <c r="E259" s="54"/>
      <c r="F259" s="54" t="s">
        <v>587</v>
      </c>
      <c r="G259" s="54" t="s">
        <v>364</v>
      </c>
      <c r="H259" s="71">
        <f>H260</f>
        <v>8210.536</v>
      </c>
      <c r="I259" s="71">
        <f>I260</f>
        <v>0</v>
      </c>
      <c r="J259" s="169">
        <f t="shared" si="82"/>
        <v>8210.536</v>
      </c>
      <c r="K259" s="167">
        <f>K260</f>
        <v>0</v>
      </c>
      <c r="L259" s="62">
        <f t="shared" si="83"/>
        <v>8210.536</v>
      </c>
      <c r="M259" s="62">
        <f>M260</f>
        <v>0</v>
      </c>
      <c r="N259" s="62">
        <f>N260</f>
        <v>0</v>
      </c>
      <c r="O259" s="131">
        <f t="shared" si="60"/>
        <v>0</v>
      </c>
      <c r="P259" s="62">
        <f>P260</f>
        <v>0</v>
      </c>
      <c r="Q259" s="62">
        <f>Q260</f>
        <v>0</v>
      </c>
      <c r="R259" s="131">
        <f t="shared" si="61"/>
        <v>0</v>
      </c>
    </row>
    <row r="260" spans="1:18" ht="12.75">
      <c r="A260" s="53" t="s">
        <v>291</v>
      </c>
      <c r="B260" s="44">
        <v>523</v>
      </c>
      <c r="C260" s="54" t="s">
        <v>32</v>
      </c>
      <c r="D260" s="54" t="s">
        <v>34</v>
      </c>
      <c r="E260" s="54"/>
      <c r="F260" s="54" t="s">
        <v>587</v>
      </c>
      <c r="G260" s="54" t="s">
        <v>290</v>
      </c>
      <c r="H260" s="71">
        <v>8210.536</v>
      </c>
      <c r="I260" s="71"/>
      <c r="J260" s="169">
        <f t="shared" si="82"/>
        <v>8210.536</v>
      </c>
      <c r="K260" s="167"/>
      <c r="L260" s="62">
        <f t="shared" si="83"/>
        <v>8210.536</v>
      </c>
      <c r="M260" s="62"/>
      <c r="N260" s="62"/>
      <c r="O260" s="131">
        <f t="shared" si="60"/>
        <v>0</v>
      </c>
      <c r="P260" s="62"/>
      <c r="Q260" s="62"/>
      <c r="R260" s="131">
        <f t="shared" si="61"/>
        <v>0</v>
      </c>
    </row>
    <row r="261" spans="1:18" ht="39.75" customHeight="1">
      <c r="A261" s="53" t="s">
        <v>304</v>
      </c>
      <c r="B261" s="44">
        <v>523</v>
      </c>
      <c r="C261" s="54" t="s">
        <v>32</v>
      </c>
      <c r="D261" s="54" t="s">
        <v>34</v>
      </c>
      <c r="E261" s="54" t="s">
        <v>320</v>
      </c>
      <c r="F261" s="54" t="str">
        <f>REPLACE(REPLACE(REPLACE(E261,3,," "),5,," "),8,," ")</f>
        <v>08 1 01 S6752</v>
      </c>
      <c r="G261" s="54"/>
      <c r="H261" s="67">
        <f>H262+H264</f>
        <v>6854.155000000001</v>
      </c>
      <c r="I261" s="67">
        <f>I262+I264</f>
        <v>0</v>
      </c>
      <c r="J261" s="169">
        <f t="shared" si="82"/>
        <v>6854.155000000001</v>
      </c>
      <c r="K261" s="166">
        <f>K262+K264</f>
        <v>0</v>
      </c>
      <c r="L261" s="62">
        <f t="shared" si="83"/>
        <v>6854.155000000001</v>
      </c>
      <c r="M261" s="55">
        <f>M262+M264</f>
        <v>0</v>
      </c>
      <c r="N261" s="55">
        <f>N262+N264</f>
        <v>0</v>
      </c>
      <c r="O261" s="131">
        <f t="shared" si="60"/>
        <v>0</v>
      </c>
      <c r="P261" s="55">
        <f>P262+P264</f>
        <v>0</v>
      </c>
      <c r="Q261" s="55">
        <f>Q262+Q264</f>
        <v>0</v>
      </c>
      <c r="R261" s="131">
        <f t="shared" si="61"/>
        <v>0</v>
      </c>
    </row>
    <row r="262" spans="1:18" ht="25.5">
      <c r="A262" s="53" t="s">
        <v>354</v>
      </c>
      <c r="B262" s="44">
        <v>523</v>
      </c>
      <c r="C262" s="54" t="s">
        <v>32</v>
      </c>
      <c r="D262" s="54" t="s">
        <v>34</v>
      </c>
      <c r="E262" s="54" t="s">
        <v>320</v>
      </c>
      <c r="F262" s="54" t="str">
        <f>REPLACE(REPLACE(REPLACE(E262,3,," "),5,," "),8,," ")</f>
        <v>08 1 01 S6752</v>
      </c>
      <c r="G262" s="54" t="s">
        <v>355</v>
      </c>
      <c r="H262" s="67">
        <f>H263</f>
        <v>1595.564</v>
      </c>
      <c r="I262" s="56">
        <f>I263</f>
        <v>0</v>
      </c>
      <c r="J262" s="169">
        <f t="shared" si="82"/>
        <v>1595.564</v>
      </c>
      <c r="K262" s="164">
        <f>K263</f>
        <v>0</v>
      </c>
      <c r="L262" s="62">
        <f t="shared" si="83"/>
        <v>1595.564</v>
      </c>
      <c r="M262" s="55">
        <f>M263</f>
        <v>0</v>
      </c>
      <c r="N262" s="55">
        <f>N263</f>
        <v>0</v>
      </c>
      <c r="O262" s="131">
        <f t="shared" si="60"/>
        <v>0</v>
      </c>
      <c r="P262" s="55">
        <f>P263</f>
        <v>0</v>
      </c>
      <c r="Q262" s="55">
        <f>Q263</f>
        <v>0</v>
      </c>
      <c r="R262" s="131">
        <f t="shared" si="61"/>
        <v>0</v>
      </c>
    </row>
    <row r="263" spans="1:18" ht="25.5">
      <c r="A263" s="53" t="s">
        <v>289</v>
      </c>
      <c r="B263" s="44">
        <v>523</v>
      </c>
      <c r="C263" s="54" t="s">
        <v>32</v>
      </c>
      <c r="D263" s="54" t="s">
        <v>34</v>
      </c>
      <c r="E263" s="54" t="s">
        <v>320</v>
      </c>
      <c r="F263" s="54" t="str">
        <f>REPLACE(REPLACE(REPLACE(E263,3,," "),5,," "),8,," ")</f>
        <v>08 1 01 S6752</v>
      </c>
      <c r="G263" s="54" t="s">
        <v>288</v>
      </c>
      <c r="H263" s="71">
        <v>1595.564</v>
      </c>
      <c r="I263" s="56"/>
      <c r="J263" s="169">
        <f t="shared" si="82"/>
        <v>1595.564</v>
      </c>
      <c r="K263" s="164"/>
      <c r="L263" s="62">
        <f t="shared" si="83"/>
        <v>1595.564</v>
      </c>
      <c r="M263" s="62"/>
      <c r="N263" s="62"/>
      <c r="O263" s="131">
        <f t="shared" si="60"/>
        <v>0</v>
      </c>
      <c r="P263" s="62"/>
      <c r="Q263" s="62"/>
      <c r="R263" s="131">
        <f t="shared" si="61"/>
        <v>0</v>
      </c>
    </row>
    <row r="264" spans="1:18" ht="25.5">
      <c r="A264" s="53" t="s">
        <v>365</v>
      </c>
      <c r="B264" s="44">
        <v>523</v>
      </c>
      <c r="C264" s="54" t="s">
        <v>32</v>
      </c>
      <c r="D264" s="54" t="s">
        <v>34</v>
      </c>
      <c r="E264" s="54"/>
      <c r="F264" s="54" t="s">
        <v>588</v>
      </c>
      <c r="G264" s="54" t="s">
        <v>364</v>
      </c>
      <c r="H264" s="71">
        <f>H265</f>
        <v>5258.591</v>
      </c>
      <c r="I264" s="71">
        <f>I265</f>
        <v>0</v>
      </c>
      <c r="J264" s="169">
        <f t="shared" si="82"/>
        <v>5258.591</v>
      </c>
      <c r="K264" s="167">
        <f>K265</f>
        <v>0</v>
      </c>
      <c r="L264" s="62">
        <f t="shared" si="83"/>
        <v>5258.591</v>
      </c>
      <c r="M264" s="62">
        <f>M265</f>
        <v>0</v>
      </c>
      <c r="N264" s="62">
        <f>N265</f>
        <v>0</v>
      </c>
      <c r="O264" s="131">
        <f t="shared" si="60"/>
        <v>0</v>
      </c>
      <c r="P264" s="62">
        <f>P265</f>
        <v>0</v>
      </c>
      <c r="Q264" s="62">
        <f>Q265</f>
        <v>0</v>
      </c>
      <c r="R264" s="131">
        <f t="shared" si="61"/>
        <v>0</v>
      </c>
    </row>
    <row r="265" spans="1:18" ht="12.75">
      <c r="A265" s="53" t="s">
        <v>291</v>
      </c>
      <c r="B265" s="44">
        <v>523</v>
      </c>
      <c r="C265" s="54" t="s">
        <v>32</v>
      </c>
      <c r="D265" s="54" t="s">
        <v>34</v>
      </c>
      <c r="E265" s="54"/>
      <c r="F265" s="54" t="s">
        <v>588</v>
      </c>
      <c r="G265" s="54" t="s">
        <v>290</v>
      </c>
      <c r="H265" s="71">
        <v>5258.591</v>
      </c>
      <c r="I265" s="71"/>
      <c r="J265" s="169">
        <f t="shared" si="82"/>
        <v>5258.591</v>
      </c>
      <c r="K265" s="167"/>
      <c r="L265" s="62">
        <f t="shared" si="83"/>
        <v>5258.591</v>
      </c>
      <c r="M265" s="62"/>
      <c r="N265" s="62"/>
      <c r="O265" s="131">
        <f t="shared" si="60"/>
        <v>0</v>
      </c>
      <c r="P265" s="62"/>
      <c r="Q265" s="62"/>
      <c r="R265" s="131">
        <f t="shared" si="61"/>
        <v>0</v>
      </c>
    </row>
    <row r="266" spans="1:18" ht="25.5" customHeight="1" hidden="1">
      <c r="A266" s="53" t="s">
        <v>42</v>
      </c>
      <c r="B266" s="44">
        <v>523</v>
      </c>
      <c r="C266" s="54" t="s">
        <v>32</v>
      </c>
      <c r="D266" s="54" t="s">
        <v>34</v>
      </c>
      <c r="E266" s="54" t="s">
        <v>143</v>
      </c>
      <c r="F266" s="54" t="str">
        <f>REPLACE(REPLACE(REPLACE(E266,3,," "),5,," "),8,," ")</f>
        <v>08 1 01 74010</v>
      </c>
      <c r="G266" s="54"/>
      <c r="H266" s="67">
        <f>H267+H269</f>
        <v>0</v>
      </c>
      <c r="I266" s="67">
        <f>I267+I269</f>
        <v>0</v>
      </c>
      <c r="J266" s="163">
        <f t="shared" si="70"/>
        <v>0</v>
      </c>
      <c r="K266" s="166">
        <f>K267+K269</f>
        <v>0</v>
      </c>
      <c r="L266" s="90">
        <f t="shared" si="83"/>
        <v>0</v>
      </c>
      <c r="M266" s="55">
        <f>M267+M269</f>
        <v>0</v>
      </c>
      <c r="N266" s="55">
        <f>N267+N269</f>
        <v>0</v>
      </c>
      <c r="O266" s="131">
        <f aca="true" t="shared" si="84" ref="O266:O329">M266+N266</f>
        <v>0</v>
      </c>
      <c r="P266" s="55">
        <f>P267+P269</f>
        <v>0</v>
      </c>
      <c r="Q266" s="55">
        <f>Q267+Q269</f>
        <v>0</v>
      </c>
      <c r="R266" s="131">
        <f aca="true" t="shared" si="85" ref="R266:R329">P266+Q266</f>
        <v>0</v>
      </c>
    </row>
    <row r="267" spans="1:18" ht="26.25" customHeight="1" hidden="1">
      <c r="A267" s="53" t="s">
        <v>354</v>
      </c>
      <c r="B267" s="44">
        <v>523</v>
      </c>
      <c r="C267" s="54" t="s">
        <v>32</v>
      </c>
      <c r="D267" s="54" t="s">
        <v>34</v>
      </c>
      <c r="E267" s="54" t="s">
        <v>143</v>
      </c>
      <c r="F267" s="54" t="str">
        <f>REPLACE(REPLACE(REPLACE(E267,3,," "),5,," "),8,," ")</f>
        <v>08 1 01 74010</v>
      </c>
      <c r="G267" s="54" t="s">
        <v>355</v>
      </c>
      <c r="H267" s="67">
        <f>H268</f>
        <v>0</v>
      </c>
      <c r="I267" s="56">
        <f>I268</f>
        <v>0</v>
      </c>
      <c r="J267" s="163">
        <f t="shared" si="70"/>
        <v>0</v>
      </c>
      <c r="K267" s="164">
        <f>K268</f>
        <v>0</v>
      </c>
      <c r="L267" s="90">
        <f t="shared" si="83"/>
        <v>0</v>
      </c>
      <c r="M267" s="55">
        <f>M268</f>
        <v>0</v>
      </c>
      <c r="N267" s="55">
        <f>N268</f>
        <v>0</v>
      </c>
      <c r="O267" s="131">
        <f t="shared" si="84"/>
        <v>0</v>
      </c>
      <c r="P267" s="55">
        <f>P268</f>
        <v>0</v>
      </c>
      <c r="Q267" s="55">
        <f>Q268</f>
        <v>0</v>
      </c>
      <c r="R267" s="131">
        <f t="shared" si="85"/>
        <v>0</v>
      </c>
    </row>
    <row r="268" spans="1:18" ht="26.25" customHeight="1" hidden="1">
      <c r="A268" s="53" t="s">
        <v>289</v>
      </c>
      <c r="B268" s="44">
        <v>523</v>
      </c>
      <c r="C268" s="54" t="s">
        <v>32</v>
      </c>
      <c r="D268" s="54" t="s">
        <v>34</v>
      </c>
      <c r="E268" s="54" t="s">
        <v>143</v>
      </c>
      <c r="F268" s="54" t="str">
        <f>REPLACE(REPLACE(REPLACE(E268,3,," "),5,," "),8,," ")</f>
        <v>08 1 01 74010</v>
      </c>
      <c r="G268" s="54" t="s">
        <v>288</v>
      </c>
      <c r="H268" s="71"/>
      <c r="I268" s="56"/>
      <c r="J268" s="163">
        <f t="shared" si="70"/>
        <v>0</v>
      </c>
      <c r="K268" s="164"/>
      <c r="L268" s="90">
        <f t="shared" si="83"/>
        <v>0</v>
      </c>
      <c r="M268" s="62"/>
      <c r="N268" s="62"/>
      <c r="O268" s="131">
        <f t="shared" si="84"/>
        <v>0</v>
      </c>
      <c r="P268" s="62"/>
      <c r="Q268" s="62"/>
      <c r="R268" s="131">
        <f t="shared" si="85"/>
        <v>0</v>
      </c>
    </row>
    <row r="269" spans="1:18" ht="26.25" customHeight="1" hidden="1">
      <c r="A269" s="53" t="s">
        <v>365</v>
      </c>
      <c r="B269" s="44">
        <v>523</v>
      </c>
      <c r="C269" s="54" t="s">
        <v>32</v>
      </c>
      <c r="D269" s="54" t="s">
        <v>34</v>
      </c>
      <c r="E269" s="54"/>
      <c r="F269" s="54" t="s">
        <v>582</v>
      </c>
      <c r="G269" s="54" t="s">
        <v>364</v>
      </c>
      <c r="H269" s="71">
        <f>H270</f>
        <v>0</v>
      </c>
      <c r="I269" s="56">
        <f>I270</f>
        <v>0</v>
      </c>
      <c r="J269" s="163">
        <f>H269+I269</f>
        <v>0</v>
      </c>
      <c r="K269" s="164">
        <f>K270</f>
        <v>0</v>
      </c>
      <c r="L269" s="90">
        <f>J269+K269</f>
        <v>0</v>
      </c>
      <c r="M269" s="62">
        <f>M270</f>
        <v>0</v>
      </c>
      <c r="N269" s="62">
        <f>N270</f>
        <v>0</v>
      </c>
      <c r="O269" s="131">
        <f t="shared" si="84"/>
        <v>0</v>
      </c>
      <c r="P269" s="62">
        <f>P270</f>
        <v>0</v>
      </c>
      <c r="Q269" s="62">
        <f>Q270</f>
        <v>0</v>
      </c>
      <c r="R269" s="131">
        <f t="shared" si="85"/>
        <v>0</v>
      </c>
    </row>
    <row r="270" spans="1:18" ht="21" customHeight="1" hidden="1">
      <c r="A270" s="53" t="s">
        <v>291</v>
      </c>
      <c r="B270" s="44">
        <v>523</v>
      </c>
      <c r="C270" s="54" t="s">
        <v>32</v>
      </c>
      <c r="D270" s="54" t="s">
        <v>34</v>
      </c>
      <c r="E270" s="54"/>
      <c r="F270" s="54" t="s">
        <v>583</v>
      </c>
      <c r="G270" s="54" t="s">
        <v>290</v>
      </c>
      <c r="H270" s="71"/>
      <c r="I270" s="56"/>
      <c r="J270" s="163">
        <f>H270+I270</f>
        <v>0</v>
      </c>
      <c r="K270" s="164"/>
      <c r="L270" s="90">
        <f>J270+K270</f>
        <v>0</v>
      </c>
      <c r="M270" s="62"/>
      <c r="N270" s="62"/>
      <c r="O270" s="131">
        <f t="shared" si="84"/>
        <v>0</v>
      </c>
      <c r="P270" s="62"/>
      <c r="Q270" s="62"/>
      <c r="R270" s="131">
        <f t="shared" si="85"/>
        <v>0</v>
      </c>
    </row>
    <row r="271" spans="1:18" ht="24" customHeight="1">
      <c r="A271" s="53" t="s">
        <v>92</v>
      </c>
      <c r="B271" s="44">
        <v>523</v>
      </c>
      <c r="C271" s="54" t="s">
        <v>32</v>
      </c>
      <c r="D271" s="54" t="s">
        <v>34</v>
      </c>
      <c r="E271" s="54" t="s">
        <v>144</v>
      </c>
      <c r="F271" s="54" t="str">
        <f aca="true" t="shared" si="86" ref="F271:F280">REPLACE(REPLACE(REPLACE(E271,3,," "),5,," "),8,," ")</f>
        <v>08 1 01 74020</v>
      </c>
      <c r="G271" s="54"/>
      <c r="H271" s="67">
        <f>H272</f>
        <v>9386.906</v>
      </c>
      <c r="I271" s="56">
        <f>I272</f>
        <v>0</v>
      </c>
      <c r="J271" s="163">
        <f t="shared" si="70"/>
        <v>9386.906</v>
      </c>
      <c r="K271" s="164">
        <f>K272</f>
        <v>22.016</v>
      </c>
      <c r="L271" s="90">
        <f aca="true" t="shared" si="87" ref="L271:L299">J271+K271</f>
        <v>9408.922</v>
      </c>
      <c r="M271" s="55">
        <f>M272</f>
        <v>5300</v>
      </c>
      <c r="N271" s="55">
        <f>N272</f>
        <v>-82.661</v>
      </c>
      <c r="O271" s="131">
        <f t="shared" si="84"/>
        <v>5217.339</v>
      </c>
      <c r="P271" s="55">
        <f>P272</f>
        <v>26097.436</v>
      </c>
      <c r="Q271" s="55">
        <f>Q272</f>
        <v>-5147.096</v>
      </c>
      <c r="R271" s="131">
        <f t="shared" si="85"/>
        <v>20950.340000000004</v>
      </c>
    </row>
    <row r="272" spans="1:18" ht="24.75" customHeight="1">
      <c r="A272" s="53" t="s">
        <v>354</v>
      </c>
      <c r="B272" s="44">
        <v>523</v>
      </c>
      <c r="C272" s="54" t="s">
        <v>32</v>
      </c>
      <c r="D272" s="54" t="s">
        <v>34</v>
      </c>
      <c r="E272" s="54" t="s">
        <v>144</v>
      </c>
      <c r="F272" s="54" t="str">
        <f t="shared" si="86"/>
        <v>08 1 01 74020</v>
      </c>
      <c r="G272" s="54" t="s">
        <v>355</v>
      </c>
      <c r="H272" s="67">
        <f>H273</f>
        <v>9386.906</v>
      </c>
      <c r="I272" s="56">
        <f>I273</f>
        <v>0</v>
      </c>
      <c r="J272" s="163">
        <f t="shared" si="70"/>
        <v>9386.906</v>
      </c>
      <c r="K272" s="164">
        <f>K273</f>
        <v>22.016</v>
      </c>
      <c r="L272" s="90">
        <f t="shared" si="87"/>
        <v>9408.922</v>
      </c>
      <c r="M272" s="55">
        <f>M273</f>
        <v>5300</v>
      </c>
      <c r="N272" s="55">
        <f>N273</f>
        <v>-82.661</v>
      </c>
      <c r="O272" s="131">
        <f t="shared" si="84"/>
        <v>5217.339</v>
      </c>
      <c r="P272" s="55">
        <f>P273</f>
        <v>26097.436</v>
      </c>
      <c r="Q272" s="55">
        <f>Q273</f>
        <v>-5147.096</v>
      </c>
      <c r="R272" s="131">
        <f t="shared" si="85"/>
        <v>20950.340000000004</v>
      </c>
    </row>
    <row r="273" spans="1:18" ht="25.5" customHeight="1">
      <c r="A273" s="53" t="s">
        <v>289</v>
      </c>
      <c r="B273" s="44">
        <v>523</v>
      </c>
      <c r="C273" s="54" t="s">
        <v>32</v>
      </c>
      <c r="D273" s="54" t="s">
        <v>34</v>
      </c>
      <c r="E273" s="54" t="s">
        <v>144</v>
      </c>
      <c r="F273" s="54" t="str">
        <f t="shared" si="86"/>
        <v>08 1 01 74020</v>
      </c>
      <c r="G273" s="54" t="s">
        <v>288</v>
      </c>
      <c r="H273" s="71">
        <v>9386.906</v>
      </c>
      <c r="I273" s="56"/>
      <c r="J273" s="163">
        <f t="shared" si="70"/>
        <v>9386.906</v>
      </c>
      <c r="K273" s="164">
        <v>22.016</v>
      </c>
      <c r="L273" s="90">
        <f t="shared" si="87"/>
        <v>9408.922</v>
      </c>
      <c r="M273" s="62">
        <v>5300</v>
      </c>
      <c r="N273" s="62">
        <v>-82.661</v>
      </c>
      <c r="O273" s="131">
        <f t="shared" si="84"/>
        <v>5217.339</v>
      </c>
      <c r="P273" s="62">
        <v>26097.436</v>
      </c>
      <c r="Q273" s="62">
        <v>-5147.096</v>
      </c>
      <c r="R273" s="131">
        <f t="shared" si="85"/>
        <v>20950.340000000004</v>
      </c>
    </row>
    <row r="274" spans="1:18" ht="36.75" customHeight="1" hidden="1">
      <c r="A274" s="53" t="s">
        <v>313</v>
      </c>
      <c r="B274" s="44">
        <v>523</v>
      </c>
      <c r="C274" s="54" t="s">
        <v>32</v>
      </c>
      <c r="D274" s="54" t="s">
        <v>34</v>
      </c>
      <c r="E274" s="54" t="s">
        <v>145</v>
      </c>
      <c r="F274" s="54" t="str">
        <f t="shared" si="86"/>
        <v>08 1 02 00000</v>
      </c>
      <c r="G274" s="54"/>
      <c r="H274" s="67">
        <f>H275</f>
        <v>0</v>
      </c>
      <c r="I274" s="56">
        <f>I275+I278</f>
        <v>0</v>
      </c>
      <c r="J274" s="163">
        <f t="shared" si="70"/>
        <v>0</v>
      </c>
      <c r="K274" s="164">
        <f>K275+K278</f>
        <v>0</v>
      </c>
      <c r="L274" s="90">
        <f t="shared" si="87"/>
        <v>0</v>
      </c>
      <c r="M274" s="55">
        <f aca="true" t="shared" si="88" ref="M274:N276">M275</f>
        <v>0</v>
      </c>
      <c r="N274" s="55">
        <f t="shared" si="88"/>
        <v>0</v>
      </c>
      <c r="O274" s="131">
        <f t="shared" si="84"/>
        <v>0</v>
      </c>
      <c r="P274" s="55">
        <f aca="true" t="shared" si="89" ref="P274:Q276">P275</f>
        <v>0</v>
      </c>
      <c r="Q274" s="55">
        <f t="shared" si="89"/>
        <v>0</v>
      </c>
      <c r="R274" s="131">
        <f t="shared" si="85"/>
        <v>0</v>
      </c>
    </row>
    <row r="275" spans="1:18" ht="15" customHeight="1" hidden="1">
      <c r="A275" s="53" t="s">
        <v>74</v>
      </c>
      <c r="B275" s="44">
        <v>523</v>
      </c>
      <c r="C275" s="54" t="s">
        <v>32</v>
      </c>
      <c r="D275" s="54" t="s">
        <v>34</v>
      </c>
      <c r="E275" s="54" t="s">
        <v>146</v>
      </c>
      <c r="F275" s="54" t="str">
        <f t="shared" si="86"/>
        <v>08 1 02 74030</v>
      </c>
      <c r="G275" s="54"/>
      <c r="H275" s="67">
        <f>H276</f>
        <v>0</v>
      </c>
      <c r="I275" s="56">
        <f>I276</f>
        <v>0</v>
      </c>
      <c r="J275" s="163">
        <f t="shared" si="70"/>
        <v>0</v>
      </c>
      <c r="K275" s="164">
        <f>K276</f>
        <v>0</v>
      </c>
      <c r="L275" s="90">
        <f t="shared" si="87"/>
        <v>0</v>
      </c>
      <c r="M275" s="55">
        <f t="shared" si="88"/>
        <v>0</v>
      </c>
      <c r="N275" s="55">
        <f t="shared" si="88"/>
        <v>0</v>
      </c>
      <c r="O275" s="131">
        <f t="shared" si="84"/>
        <v>0</v>
      </c>
      <c r="P275" s="55">
        <f t="shared" si="89"/>
        <v>0</v>
      </c>
      <c r="Q275" s="55">
        <f t="shared" si="89"/>
        <v>0</v>
      </c>
      <c r="R275" s="131">
        <f t="shared" si="85"/>
        <v>0</v>
      </c>
    </row>
    <row r="276" spans="1:18" ht="26.25" customHeight="1" hidden="1">
      <c r="A276" s="53" t="s">
        <v>354</v>
      </c>
      <c r="B276" s="44">
        <v>523</v>
      </c>
      <c r="C276" s="54" t="s">
        <v>32</v>
      </c>
      <c r="D276" s="54" t="s">
        <v>34</v>
      </c>
      <c r="E276" s="54" t="s">
        <v>146</v>
      </c>
      <c r="F276" s="54" t="str">
        <f t="shared" si="86"/>
        <v>08 1 02 74030</v>
      </c>
      <c r="G276" s="54" t="s">
        <v>355</v>
      </c>
      <c r="H276" s="67">
        <f>H277</f>
        <v>0</v>
      </c>
      <c r="I276" s="56">
        <f>I277</f>
        <v>0</v>
      </c>
      <c r="J276" s="163">
        <f t="shared" si="70"/>
        <v>0</v>
      </c>
      <c r="K276" s="164">
        <f>K277</f>
        <v>0</v>
      </c>
      <c r="L276" s="90">
        <f t="shared" si="87"/>
        <v>0</v>
      </c>
      <c r="M276" s="55">
        <f t="shared" si="88"/>
        <v>0</v>
      </c>
      <c r="N276" s="55">
        <f t="shared" si="88"/>
        <v>0</v>
      </c>
      <c r="O276" s="131">
        <f t="shared" si="84"/>
        <v>0</v>
      </c>
      <c r="P276" s="55">
        <f t="shared" si="89"/>
        <v>0</v>
      </c>
      <c r="Q276" s="55">
        <f t="shared" si="89"/>
        <v>0</v>
      </c>
      <c r="R276" s="131">
        <f t="shared" si="85"/>
        <v>0</v>
      </c>
    </row>
    <row r="277" spans="1:18" ht="27" customHeight="1" hidden="1">
      <c r="A277" s="53" t="s">
        <v>289</v>
      </c>
      <c r="B277" s="44">
        <v>523</v>
      </c>
      <c r="C277" s="54" t="s">
        <v>32</v>
      </c>
      <c r="D277" s="54" t="s">
        <v>34</v>
      </c>
      <c r="E277" s="54" t="s">
        <v>146</v>
      </c>
      <c r="F277" s="54" t="str">
        <f t="shared" si="86"/>
        <v>08 1 02 74030</v>
      </c>
      <c r="G277" s="54" t="s">
        <v>288</v>
      </c>
      <c r="H277" s="71"/>
      <c r="I277" s="56"/>
      <c r="J277" s="163">
        <f t="shared" si="70"/>
        <v>0</v>
      </c>
      <c r="K277" s="164"/>
      <c r="L277" s="90">
        <f t="shared" si="87"/>
        <v>0</v>
      </c>
      <c r="M277" s="62"/>
      <c r="N277" s="62"/>
      <c r="O277" s="131">
        <f t="shared" si="84"/>
        <v>0</v>
      </c>
      <c r="P277" s="62"/>
      <c r="Q277" s="62"/>
      <c r="R277" s="131">
        <f t="shared" si="85"/>
        <v>0</v>
      </c>
    </row>
    <row r="278" spans="1:18" ht="15" customHeight="1" hidden="1">
      <c r="A278" s="53" t="s">
        <v>393</v>
      </c>
      <c r="B278" s="44">
        <v>523</v>
      </c>
      <c r="C278" s="54" t="s">
        <v>32</v>
      </c>
      <c r="D278" s="54" t="s">
        <v>34</v>
      </c>
      <c r="E278" s="54" t="s">
        <v>394</v>
      </c>
      <c r="F278" s="54" t="str">
        <f t="shared" si="86"/>
        <v>08 1 02 74060</v>
      </c>
      <c r="G278" s="54"/>
      <c r="H278" s="67">
        <f>H279</f>
        <v>0</v>
      </c>
      <c r="I278" s="56">
        <f>I279</f>
        <v>0</v>
      </c>
      <c r="J278" s="163">
        <f t="shared" si="70"/>
        <v>0</v>
      </c>
      <c r="K278" s="164">
        <f>K279</f>
        <v>0</v>
      </c>
      <c r="L278" s="90">
        <f t="shared" si="87"/>
        <v>0</v>
      </c>
      <c r="M278" s="55">
        <f>M279</f>
        <v>0</v>
      </c>
      <c r="N278" s="55">
        <f>N279</f>
        <v>0</v>
      </c>
      <c r="O278" s="131">
        <f t="shared" si="84"/>
        <v>0</v>
      </c>
      <c r="P278" s="55">
        <f>P279</f>
        <v>0</v>
      </c>
      <c r="Q278" s="55">
        <f>Q279</f>
        <v>0</v>
      </c>
      <c r="R278" s="131">
        <f t="shared" si="85"/>
        <v>0</v>
      </c>
    </row>
    <row r="279" spans="1:18" ht="26.25" customHeight="1" hidden="1">
      <c r="A279" s="53" t="s">
        <v>354</v>
      </c>
      <c r="B279" s="44">
        <v>523</v>
      </c>
      <c r="C279" s="54" t="s">
        <v>32</v>
      </c>
      <c r="D279" s="54" t="s">
        <v>34</v>
      </c>
      <c r="E279" s="54" t="s">
        <v>394</v>
      </c>
      <c r="F279" s="54" t="str">
        <f t="shared" si="86"/>
        <v>08 1 02 74060</v>
      </c>
      <c r="G279" s="54" t="s">
        <v>355</v>
      </c>
      <c r="H279" s="67">
        <f>H280</f>
        <v>0</v>
      </c>
      <c r="I279" s="56">
        <f>I280</f>
        <v>0</v>
      </c>
      <c r="J279" s="163">
        <f t="shared" si="70"/>
        <v>0</v>
      </c>
      <c r="K279" s="164">
        <f>K280</f>
        <v>0</v>
      </c>
      <c r="L279" s="90">
        <f t="shared" si="87"/>
        <v>0</v>
      </c>
      <c r="M279" s="55">
        <f>M280</f>
        <v>0</v>
      </c>
      <c r="N279" s="55">
        <f>N280</f>
        <v>0</v>
      </c>
      <c r="O279" s="131">
        <f t="shared" si="84"/>
        <v>0</v>
      </c>
      <c r="P279" s="55">
        <f>P280</f>
        <v>0</v>
      </c>
      <c r="Q279" s="55">
        <f>Q280</f>
        <v>0</v>
      </c>
      <c r="R279" s="131">
        <f t="shared" si="85"/>
        <v>0</v>
      </c>
    </row>
    <row r="280" spans="1:18" ht="27" customHeight="1" hidden="1">
      <c r="A280" s="53" t="s">
        <v>289</v>
      </c>
      <c r="B280" s="44">
        <v>523</v>
      </c>
      <c r="C280" s="54" t="s">
        <v>32</v>
      </c>
      <c r="D280" s="54" t="s">
        <v>34</v>
      </c>
      <c r="E280" s="54" t="s">
        <v>394</v>
      </c>
      <c r="F280" s="54" t="str">
        <f t="shared" si="86"/>
        <v>08 1 02 74060</v>
      </c>
      <c r="G280" s="54" t="s">
        <v>288</v>
      </c>
      <c r="H280" s="71"/>
      <c r="I280" s="56"/>
      <c r="J280" s="163">
        <f t="shared" si="70"/>
        <v>0</v>
      </c>
      <c r="K280" s="164"/>
      <c r="L280" s="90">
        <f t="shared" si="87"/>
        <v>0</v>
      </c>
      <c r="M280" s="62"/>
      <c r="N280" s="62"/>
      <c r="O280" s="131">
        <f t="shared" si="84"/>
        <v>0</v>
      </c>
      <c r="P280" s="62"/>
      <c r="Q280" s="62"/>
      <c r="R280" s="131">
        <f t="shared" si="85"/>
        <v>0</v>
      </c>
    </row>
    <row r="281" spans="1:18" ht="38.25" customHeight="1">
      <c r="A281" s="53" t="s">
        <v>251</v>
      </c>
      <c r="B281" s="44">
        <v>523</v>
      </c>
      <c r="C281" s="54" t="s">
        <v>32</v>
      </c>
      <c r="D281" s="54" t="s">
        <v>34</v>
      </c>
      <c r="E281" s="54" t="s">
        <v>147</v>
      </c>
      <c r="F281" s="54" t="str">
        <f aca="true" t="shared" si="90" ref="F281:F344">REPLACE(REPLACE(REPLACE(E281,3,," "),5,," "),8,," ")</f>
        <v>08 1 03 00000</v>
      </c>
      <c r="G281" s="54"/>
      <c r="H281" s="67">
        <f>H282+H285</f>
        <v>6000</v>
      </c>
      <c r="I281" s="56">
        <f>I282+I285</f>
        <v>0</v>
      </c>
      <c r="J281" s="163">
        <f t="shared" si="70"/>
        <v>6000</v>
      </c>
      <c r="K281" s="164">
        <f>K282+K285</f>
        <v>0</v>
      </c>
      <c r="L281" s="90">
        <f t="shared" si="87"/>
        <v>6000</v>
      </c>
      <c r="M281" s="55">
        <f>M282+M285</f>
        <v>5000</v>
      </c>
      <c r="N281" s="55">
        <f>N282+N285</f>
        <v>0</v>
      </c>
      <c r="O281" s="131">
        <f t="shared" si="84"/>
        <v>5000</v>
      </c>
      <c r="P281" s="55">
        <f>P282+P285</f>
        <v>5500</v>
      </c>
      <c r="Q281" s="55">
        <f>Q282+Q285</f>
        <v>0</v>
      </c>
      <c r="R281" s="131">
        <f t="shared" si="85"/>
        <v>5500</v>
      </c>
    </row>
    <row r="282" spans="1:18" ht="12.75" hidden="1">
      <c r="A282" s="53" t="s">
        <v>46</v>
      </c>
      <c r="B282" s="44">
        <v>523</v>
      </c>
      <c r="C282" s="54" t="s">
        <v>32</v>
      </c>
      <c r="D282" s="54" t="s">
        <v>34</v>
      </c>
      <c r="E282" s="54" t="s">
        <v>372</v>
      </c>
      <c r="F282" s="54" t="str">
        <f t="shared" si="90"/>
        <v>08 1 03 74030</v>
      </c>
      <c r="G282" s="54"/>
      <c r="H282" s="71">
        <f>H283</f>
        <v>0</v>
      </c>
      <c r="I282" s="56">
        <f>I283</f>
        <v>0</v>
      </c>
      <c r="J282" s="163">
        <f t="shared" si="70"/>
        <v>0</v>
      </c>
      <c r="K282" s="164">
        <f>K283</f>
        <v>0</v>
      </c>
      <c r="L282" s="90">
        <f t="shared" si="87"/>
        <v>0</v>
      </c>
      <c r="M282" s="62">
        <f>M283</f>
        <v>0</v>
      </c>
      <c r="N282" s="62">
        <f>N283</f>
        <v>0</v>
      </c>
      <c r="O282" s="131">
        <f t="shared" si="84"/>
        <v>0</v>
      </c>
      <c r="P282" s="62">
        <f>P283</f>
        <v>0</v>
      </c>
      <c r="Q282" s="62">
        <f>Q283</f>
        <v>0</v>
      </c>
      <c r="R282" s="131">
        <f t="shared" si="85"/>
        <v>0</v>
      </c>
    </row>
    <row r="283" spans="1:18" ht="25.5" hidden="1">
      <c r="A283" s="53" t="s">
        <v>354</v>
      </c>
      <c r="B283" s="44">
        <v>523</v>
      </c>
      <c r="C283" s="54" t="s">
        <v>32</v>
      </c>
      <c r="D283" s="54" t="s">
        <v>34</v>
      </c>
      <c r="E283" s="54" t="s">
        <v>372</v>
      </c>
      <c r="F283" s="54" t="str">
        <f t="shared" si="90"/>
        <v>08 1 03 74030</v>
      </c>
      <c r="G283" s="54" t="s">
        <v>355</v>
      </c>
      <c r="H283" s="71">
        <f>H284</f>
        <v>0</v>
      </c>
      <c r="I283" s="56">
        <f>I284</f>
        <v>0</v>
      </c>
      <c r="J283" s="163">
        <f t="shared" si="70"/>
        <v>0</v>
      </c>
      <c r="K283" s="164">
        <f>K284</f>
        <v>0</v>
      </c>
      <c r="L283" s="90">
        <f t="shared" si="87"/>
        <v>0</v>
      </c>
      <c r="M283" s="62">
        <f>M284</f>
        <v>0</v>
      </c>
      <c r="N283" s="62">
        <f>N284</f>
        <v>0</v>
      </c>
      <c r="O283" s="131">
        <f t="shared" si="84"/>
        <v>0</v>
      </c>
      <c r="P283" s="62">
        <f>P284</f>
        <v>0</v>
      </c>
      <c r="Q283" s="62">
        <f>Q284</f>
        <v>0</v>
      </c>
      <c r="R283" s="131">
        <f t="shared" si="85"/>
        <v>0</v>
      </c>
    </row>
    <row r="284" spans="1:18" ht="25.5" hidden="1">
      <c r="A284" s="53" t="s">
        <v>289</v>
      </c>
      <c r="B284" s="44">
        <v>523</v>
      </c>
      <c r="C284" s="54" t="s">
        <v>32</v>
      </c>
      <c r="D284" s="54" t="s">
        <v>34</v>
      </c>
      <c r="E284" s="54" t="s">
        <v>372</v>
      </c>
      <c r="F284" s="54" t="str">
        <f t="shared" si="90"/>
        <v>08 1 03 74030</v>
      </c>
      <c r="G284" s="54" t="s">
        <v>288</v>
      </c>
      <c r="H284" s="71"/>
      <c r="I284" s="56"/>
      <c r="J284" s="163">
        <f t="shared" si="70"/>
        <v>0</v>
      </c>
      <c r="K284" s="164"/>
      <c r="L284" s="90">
        <f t="shared" si="87"/>
        <v>0</v>
      </c>
      <c r="M284" s="62"/>
      <c r="N284" s="62"/>
      <c r="O284" s="131">
        <f t="shared" si="84"/>
        <v>0</v>
      </c>
      <c r="P284" s="62"/>
      <c r="Q284" s="62"/>
      <c r="R284" s="131">
        <f t="shared" si="85"/>
        <v>0</v>
      </c>
    </row>
    <row r="285" spans="1:18" ht="12.75" customHeight="1">
      <c r="A285" s="53" t="s">
        <v>56</v>
      </c>
      <c r="B285" s="44">
        <v>523</v>
      </c>
      <c r="C285" s="54" t="s">
        <v>32</v>
      </c>
      <c r="D285" s="54" t="s">
        <v>34</v>
      </c>
      <c r="E285" s="54" t="s">
        <v>148</v>
      </c>
      <c r="F285" s="54" t="str">
        <f t="shared" si="90"/>
        <v>08 1 03 74050</v>
      </c>
      <c r="G285" s="54"/>
      <c r="H285" s="67">
        <f>H286</f>
        <v>6000</v>
      </c>
      <c r="I285" s="56">
        <f>I286</f>
        <v>0</v>
      </c>
      <c r="J285" s="163">
        <f t="shared" si="70"/>
        <v>6000</v>
      </c>
      <c r="K285" s="164">
        <f>K286</f>
        <v>0</v>
      </c>
      <c r="L285" s="90">
        <f t="shared" si="87"/>
        <v>6000</v>
      </c>
      <c r="M285" s="55">
        <f>M286</f>
        <v>5000</v>
      </c>
      <c r="N285" s="55">
        <f>N286</f>
        <v>0</v>
      </c>
      <c r="O285" s="131">
        <f t="shared" si="84"/>
        <v>5000</v>
      </c>
      <c r="P285" s="55">
        <f>P286</f>
        <v>5500</v>
      </c>
      <c r="Q285" s="55">
        <f>Q286</f>
        <v>0</v>
      </c>
      <c r="R285" s="131">
        <f t="shared" si="85"/>
        <v>5500</v>
      </c>
    </row>
    <row r="286" spans="1:18" ht="24.75" customHeight="1">
      <c r="A286" s="53" t="s">
        <v>354</v>
      </c>
      <c r="B286" s="44">
        <v>523</v>
      </c>
      <c r="C286" s="54" t="s">
        <v>32</v>
      </c>
      <c r="D286" s="54" t="s">
        <v>34</v>
      </c>
      <c r="E286" s="54" t="s">
        <v>148</v>
      </c>
      <c r="F286" s="54" t="str">
        <f t="shared" si="90"/>
        <v>08 1 03 74050</v>
      </c>
      <c r="G286" s="54" t="s">
        <v>355</v>
      </c>
      <c r="H286" s="67">
        <f>H287</f>
        <v>6000</v>
      </c>
      <c r="I286" s="56">
        <f>I287</f>
        <v>0</v>
      </c>
      <c r="J286" s="163">
        <f t="shared" si="70"/>
        <v>6000</v>
      </c>
      <c r="K286" s="164">
        <f>K287</f>
        <v>0</v>
      </c>
      <c r="L286" s="90">
        <f t="shared" si="87"/>
        <v>6000</v>
      </c>
      <c r="M286" s="55">
        <f>M287</f>
        <v>5000</v>
      </c>
      <c r="N286" s="55">
        <f>N287</f>
        <v>0</v>
      </c>
      <c r="O286" s="131">
        <f t="shared" si="84"/>
        <v>5000</v>
      </c>
      <c r="P286" s="55">
        <f>P287</f>
        <v>5500</v>
      </c>
      <c r="Q286" s="55">
        <f>Q287</f>
        <v>0</v>
      </c>
      <c r="R286" s="131">
        <f t="shared" si="85"/>
        <v>5500</v>
      </c>
    </row>
    <row r="287" spans="1:18" ht="24.75" customHeight="1">
      <c r="A287" s="53" t="s">
        <v>289</v>
      </c>
      <c r="B287" s="44">
        <v>523</v>
      </c>
      <c r="C287" s="54" t="s">
        <v>32</v>
      </c>
      <c r="D287" s="54" t="s">
        <v>34</v>
      </c>
      <c r="E287" s="54" t="s">
        <v>148</v>
      </c>
      <c r="F287" s="54" t="str">
        <f t="shared" si="90"/>
        <v>08 1 03 74050</v>
      </c>
      <c r="G287" s="54" t="s">
        <v>288</v>
      </c>
      <c r="H287" s="71">
        <v>6000</v>
      </c>
      <c r="I287" s="56"/>
      <c r="J287" s="163">
        <f t="shared" si="70"/>
        <v>6000</v>
      </c>
      <c r="K287" s="164"/>
      <c r="L287" s="90">
        <f t="shared" si="87"/>
        <v>6000</v>
      </c>
      <c r="M287" s="62">
        <v>5000</v>
      </c>
      <c r="N287" s="62"/>
      <c r="O287" s="131">
        <f t="shared" si="84"/>
        <v>5000</v>
      </c>
      <c r="P287" s="62">
        <v>5500</v>
      </c>
      <c r="Q287" s="62"/>
      <c r="R287" s="131">
        <f t="shared" si="85"/>
        <v>5500</v>
      </c>
    </row>
    <row r="288" spans="1:18" ht="15.75" customHeight="1" hidden="1">
      <c r="A288" s="53" t="s">
        <v>99</v>
      </c>
      <c r="B288" s="44">
        <v>523</v>
      </c>
      <c r="C288" s="54" t="s">
        <v>32</v>
      </c>
      <c r="D288" s="54" t="s">
        <v>34</v>
      </c>
      <c r="E288" s="54" t="s">
        <v>98</v>
      </c>
      <c r="F288" s="54" t="str">
        <f t="shared" si="90"/>
        <v>99 0 00 00000</v>
      </c>
      <c r="G288" s="54"/>
      <c r="H288" s="67">
        <f>H289</f>
        <v>0</v>
      </c>
      <c r="I288" s="56">
        <f>I289</f>
        <v>0</v>
      </c>
      <c r="J288" s="163">
        <f t="shared" si="70"/>
        <v>0</v>
      </c>
      <c r="K288" s="164">
        <f>K289</f>
        <v>0</v>
      </c>
      <c r="L288" s="90">
        <f t="shared" si="87"/>
        <v>0</v>
      </c>
      <c r="M288" s="55">
        <f>M289</f>
        <v>0</v>
      </c>
      <c r="N288" s="55">
        <f>N289</f>
        <v>0</v>
      </c>
      <c r="O288" s="131">
        <f t="shared" si="84"/>
        <v>0</v>
      </c>
      <c r="P288" s="55">
        <f>P289</f>
        <v>0</v>
      </c>
      <c r="Q288" s="55">
        <f>Q289</f>
        <v>0</v>
      </c>
      <c r="R288" s="131">
        <f t="shared" si="85"/>
        <v>0</v>
      </c>
    </row>
    <row r="289" spans="1:18" ht="12.75" hidden="1">
      <c r="A289" s="53" t="s">
        <v>435</v>
      </c>
      <c r="B289" s="44">
        <v>523</v>
      </c>
      <c r="C289" s="54" t="s">
        <v>32</v>
      </c>
      <c r="D289" s="54" t="s">
        <v>34</v>
      </c>
      <c r="E289" s="54" t="s">
        <v>299</v>
      </c>
      <c r="F289" s="54" t="str">
        <f t="shared" si="90"/>
        <v>99 9 00 60530</v>
      </c>
      <c r="G289" s="54"/>
      <c r="H289" s="71">
        <f>H290+H292</f>
        <v>0</v>
      </c>
      <c r="I289" s="69">
        <f>I290+I292</f>
        <v>0</v>
      </c>
      <c r="J289" s="163">
        <f t="shared" si="70"/>
        <v>0</v>
      </c>
      <c r="K289" s="170">
        <f>K290+K292</f>
        <v>0</v>
      </c>
      <c r="L289" s="90">
        <f t="shared" si="87"/>
        <v>0</v>
      </c>
      <c r="M289" s="62">
        <f>M290+M292</f>
        <v>0</v>
      </c>
      <c r="N289" s="62">
        <f>N290+N292</f>
        <v>0</v>
      </c>
      <c r="O289" s="131">
        <f t="shared" si="84"/>
        <v>0</v>
      </c>
      <c r="P289" s="62">
        <f>P290+P292</f>
        <v>0</v>
      </c>
      <c r="Q289" s="62">
        <f>Q290+Q292</f>
        <v>0</v>
      </c>
      <c r="R289" s="131">
        <f t="shared" si="85"/>
        <v>0</v>
      </c>
    </row>
    <row r="290" spans="1:18" ht="25.5" hidden="1">
      <c r="A290" s="53" t="s">
        <v>354</v>
      </c>
      <c r="B290" s="44">
        <v>523</v>
      </c>
      <c r="C290" s="54" t="s">
        <v>32</v>
      </c>
      <c r="D290" s="54" t="s">
        <v>34</v>
      </c>
      <c r="E290" s="54" t="s">
        <v>299</v>
      </c>
      <c r="F290" s="54" t="str">
        <f t="shared" si="90"/>
        <v>99 9 00 60530</v>
      </c>
      <c r="G290" s="54" t="s">
        <v>355</v>
      </c>
      <c r="H290" s="71">
        <f>H291</f>
        <v>0</v>
      </c>
      <c r="I290" s="56">
        <f>I291</f>
        <v>0</v>
      </c>
      <c r="J290" s="163">
        <f t="shared" si="70"/>
        <v>0</v>
      </c>
      <c r="K290" s="164">
        <f>K291</f>
        <v>0</v>
      </c>
      <c r="L290" s="90">
        <f t="shared" si="87"/>
        <v>0</v>
      </c>
      <c r="M290" s="62">
        <f>M291</f>
        <v>0</v>
      </c>
      <c r="N290" s="62">
        <f>N291</f>
        <v>0</v>
      </c>
      <c r="O290" s="131">
        <f t="shared" si="84"/>
        <v>0</v>
      </c>
      <c r="P290" s="62">
        <f>P291</f>
        <v>0</v>
      </c>
      <c r="Q290" s="62">
        <f>Q291</f>
        <v>0</v>
      </c>
      <c r="R290" s="131">
        <f t="shared" si="85"/>
        <v>0</v>
      </c>
    </row>
    <row r="291" spans="1:18" ht="25.5" hidden="1">
      <c r="A291" s="53" t="s">
        <v>289</v>
      </c>
      <c r="B291" s="44">
        <v>523</v>
      </c>
      <c r="C291" s="54" t="s">
        <v>32</v>
      </c>
      <c r="D291" s="54" t="s">
        <v>34</v>
      </c>
      <c r="E291" s="54" t="s">
        <v>299</v>
      </c>
      <c r="F291" s="54" t="str">
        <f t="shared" si="90"/>
        <v>99 9 00 60530</v>
      </c>
      <c r="G291" s="54" t="s">
        <v>288</v>
      </c>
      <c r="H291" s="71"/>
      <c r="I291" s="56"/>
      <c r="J291" s="163">
        <f t="shared" si="70"/>
        <v>0</v>
      </c>
      <c r="K291" s="164"/>
      <c r="L291" s="90">
        <f t="shared" si="87"/>
        <v>0</v>
      </c>
      <c r="M291" s="62"/>
      <c r="N291" s="62"/>
      <c r="O291" s="131">
        <f t="shared" si="84"/>
        <v>0</v>
      </c>
      <c r="P291" s="62"/>
      <c r="Q291" s="62"/>
      <c r="R291" s="131">
        <f t="shared" si="85"/>
        <v>0</v>
      </c>
    </row>
    <row r="292" spans="1:18" ht="12.75" hidden="1">
      <c r="A292" s="53" t="s">
        <v>356</v>
      </c>
      <c r="B292" s="44">
        <v>523</v>
      </c>
      <c r="C292" s="54" t="s">
        <v>32</v>
      </c>
      <c r="D292" s="54" t="s">
        <v>34</v>
      </c>
      <c r="E292" s="54" t="s">
        <v>299</v>
      </c>
      <c r="F292" s="54" t="str">
        <f t="shared" si="90"/>
        <v>99 9 00 60530</v>
      </c>
      <c r="G292" s="54" t="s">
        <v>357</v>
      </c>
      <c r="H292" s="71">
        <f>H293</f>
        <v>0</v>
      </c>
      <c r="I292" s="56">
        <f>I293</f>
        <v>0</v>
      </c>
      <c r="J292" s="163">
        <f t="shared" si="70"/>
        <v>0</v>
      </c>
      <c r="K292" s="164">
        <f>K293</f>
        <v>0</v>
      </c>
      <c r="L292" s="90">
        <f t="shared" si="87"/>
        <v>0</v>
      </c>
      <c r="M292" s="62">
        <f>M293</f>
        <v>0</v>
      </c>
      <c r="N292" s="62">
        <f>N293</f>
        <v>0</v>
      </c>
      <c r="O292" s="131">
        <f t="shared" si="84"/>
        <v>0</v>
      </c>
      <c r="P292" s="62">
        <f>P293</f>
        <v>0</v>
      </c>
      <c r="Q292" s="62">
        <f>Q293</f>
        <v>0</v>
      </c>
      <c r="R292" s="131">
        <f t="shared" si="85"/>
        <v>0</v>
      </c>
    </row>
    <row r="293" spans="1:18" ht="12.75" hidden="1">
      <c r="A293" s="53" t="s">
        <v>368</v>
      </c>
      <c r="B293" s="44">
        <v>523</v>
      </c>
      <c r="C293" s="54" t="s">
        <v>32</v>
      </c>
      <c r="D293" s="54" t="s">
        <v>34</v>
      </c>
      <c r="E293" s="54" t="s">
        <v>299</v>
      </c>
      <c r="F293" s="54" t="str">
        <f t="shared" si="90"/>
        <v>99 9 00 60530</v>
      </c>
      <c r="G293" s="54" t="s">
        <v>369</v>
      </c>
      <c r="H293" s="71"/>
      <c r="I293" s="56"/>
      <c r="J293" s="163">
        <f t="shared" si="70"/>
        <v>0</v>
      </c>
      <c r="K293" s="164"/>
      <c r="L293" s="90">
        <f t="shared" si="87"/>
        <v>0</v>
      </c>
      <c r="M293" s="62"/>
      <c r="N293" s="62"/>
      <c r="O293" s="131">
        <f t="shared" si="84"/>
        <v>0</v>
      </c>
      <c r="P293" s="62"/>
      <c r="Q293" s="62"/>
      <c r="R293" s="131">
        <f t="shared" si="85"/>
        <v>0</v>
      </c>
    </row>
    <row r="294" spans="1:18" ht="17.25" customHeight="1">
      <c r="A294" s="53" t="s">
        <v>379</v>
      </c>
      <c r="B294" s="44">
        <v>523</v>
      </c>
      <c r="C294" s="54" t="s">
        <v>35</v>
      </c>
      <c r="D294" s="54"/>
      <c r="E294" s="54"/>
      <c r="F294" s="54" t="str">
        <f t="shared" si="90"/>
        <v>   </v>
      </c>
      <c r="G294" s="54"/>
      <c r="H294" s="67">
        <f>H295+H333+H356+H445</f>
        <v>95815.10975</v>
      </c>
      <c r="I294" s="56">
        <f>I295+I333+I356+I445</f>
        <v>330.37117</v>
      </c>
      <c r="J294" s="163">
        <f t="shared" si="70"/>
        <v>96145.48092</v>
      </c>
      <c r="K294" s="164">
        <f>K295+K333+K356+K445</f>
        <v>256.44583999999986</v>
      </c>
      <c r="L294" s="90">
        <f t="shared" si="87"/>
        <v>96401.92676</v>
      </c>
      <c r="M294" s="55">
        <f>M295+M333+M356+M445</f>
        <v>113323.72</v>
      </c>
      <c r="N294" s="55">
        <f>N295+N333+N356+N445</f>
        <v>-16334.139</v>
      </c>
      <c r="O294" s="131">
        <f t="shared" si="84"/>
        <v>96989.581</v>
      </c>
      <c r="P294" s="55">
        <f>P295+P333+P356+P445</f>
        <v>85541.594</v>
      </c>
      <c r="Q294" s="55">
        <f>Q295+Q333+Q356+Q445</f>
        <v>-4443.304</v>
      </c>
      <c r="R294" s="131">
        <f t="shared" si="85"/>
        <v>81098.29</v>
      </c>
    </row>
    <row r="295" spans="1:18" ht="15.75" customHeight="1">
      <c r="A295" s="57" t="s">
        <v>73</v>
      </c>
      <c r="B295" s="58">
        <v>523</v>
      </c>
      <c r="C295" s="59" t="s">
        <v>35</v>
      </c>
      <c r="D295" s="59" t="s">
        <v>30</v>
      </c>
      <c r="E295" s="59"/>
      <c r="F295" s="59" t="str">
        <f t="shared" si="90"/>
        <v>   </v>
      </c>
      <c r="G295" s="59"/>
      <c r="H295" s="135">
        <f>H296+H315+H327</f>
        <v>7146.305</v>
      </c>
      <c r="I295" s="60">
        <f>I296+I315+I327</f>
        <v>0</v>
      </c>
      <c r="J295" s="163">
        <f t="shared" si="70"/>
        <v>7146.305</v>
      </c>
      <c r="K295" s="165">
        <f>K296+K315+K327</f>
        <v>-3265.367</v>
      </c>
      <c r="L295" s="90">
        <f t="shared" si="87"/>
        <v>3880.938</v>
      </c>
      <c r="M295" s="126">
        <f>M296+M315+M327</f>
        <v>11687.903</v>
      </c>
      <c r="N295" s="126">
        <f>N296+N315+N327</f>
        <v>-7331.039</v>
      </c>
      <c r="O295" s="131">
        <f t="shared" si="84"/>
        <v>4356.8640000000005</v>
      </c>
      <c r="P295" s="126">
        <f>P296+P315+P327</f>
        <v>9266.519</v>
      </c>
      <c r="Q295" s="126">
        <f>Q296+Q315+Q327</f>
        <v>-4443.304</v>
      </c>
      <c r="R295" s="131">
        <f t="shared" si="85"/>
        <v>4823.215</v>
      </c>
    </row>
    <row r="296" spans="1:18" ht="27.75" customHeight="1">
      <c r="A296" s="53" t="s">
        <v>598</v>
      </c>
      <c r="B296" s="44">
        <v>523</v>
      </c>
      <c r="C296" s="54" t="s">
        <v>35</v>
      </c>
      <c r="D296" s="54" t="s">
        <v>30</v>
      </c>
      <c r="E296" s="54" t="s">
        <v>140</v>
      </c>
      <c r="F296" s="54" t="str">
        <f t="shared" si="90"/>
        <v>08 0 00 00000</v>
      </c>
      <c r="G296" s="54"/>
      <c r="H296" s="67">
        <f>H297+H310</f>
        <v>1212.9940000000001</v>
      </c>
      <c r="I296" s="56">
        <f>I297+I310</f>
        <v>0</v>
      </c>
      <c r="J296" s="163">
        <f t="shared" si="70"/>
        <v>1212.9940000000001</v>
      </c>
      <c r="K296" s="164">
        <f>K297+K310</f>
        <v>0</v>
      </c>
      <c r="L296" s="90">
        <f t="shared" si="87"/>
        <v>1212.9940000000001</v>
      </c>
      <c r="M296" s="55">
        <f>M297+M310</f>
        <v>1213</v>
      </c>
      <c r="N296" s="55">
        <f>N297+N310</f>
        <v>0</v>
      </c>
      <c r="O296" s="131">
        <f t="shared" si="84"/>
        <v>1213</v>
      </c>
      <c r="P296" s="55">
        <f>P297+P310</f>
        <v>1213</v>
      </c>
      <c r="Q296" s="55">
        <f>Q297+Q310</f>
        <v>0</v>
      </c>
      <c r="R296" s="131">
        <f t="shared" si="85"/>
        <v>1213</v>
      </c>
    </row>
    <row r="297" spans="1:18" ht="26.25" customHeight="1">
      <c r="A297" s="53" t="s">
        <v>341</v>
      </c>
      <c r="B297" s="44">
        <v>523</v>
      </c>
      <c r="C297" s="54" t="s">
        <v>35</v>
      </c>
      <c r="D297" s="54" t="s">
        <v>30</v>
      </c>
      <c r="E297" s="54" t="s">
        <v>166</v>
      </c>
      <c r="F297" s="54" t="str">
        <f t="shared" si="90"/>
        <v>08 2 00 00000</v>
      </c>
      <c r="G297" s="54"/>
      <c r="H297" s="67">
        <f>H298+H306</f>
        <v>1012.994</v>
      </c>
      <c r="I297" s="56">
        <f>I298+I302+I306</f>
        <v>0</v>
      </c>
      <c r="J297" s="163">
        <f t="shared" si="70"/>
        <v>1012.994</v>
      </c>
      <c r="K297" s="164">
        <f>K298+K302+K306</f>
        <v>0</v>
      </c>
      <c r="L297" s="90">
        <f t="shared" si="87"/>
        <v>1012.994</v>
      </c>
      <c r="M297" s="55">
        <f>M298+M306</f>
        <v>1013</v>
      </c>
      <c r="N297" s="55">
        <f>N298+N306</f>
        <v>0</v>
      </c>
      <c r="O297" s="131">
        <f t="shared" si="84"/>
        <v>1013</v>
      </c>
      <c r="P297" s="55">
        <f>P298+P306</f>
        <v>1013</v>
      </c>
      <c r="Q297" s="55">
        <f>Q298+Q306</f>
        <v>0</v>
      </c>
      <c r="R297" s="131">
        <f t="shared" si="85"/>
        <v>1013</v>
      </c>
    </row>
    <row r="298" spans="1:18" ht="26.25" customHeight="1" hidden="1">
      <c r="A298" s="53" t="s">
        <v>256</v>
      </c>
      <c r="B298" s="44">
        <v>523</v>
      </c>
      <c r="C298" s="54" t="s">
        <v>35</v>
      </c>
      <c r="D298" s="54" t="s">
        <v>30</v>
      </c>
      <c r="E298" s="54" t="s">
        <v>167</v>
      </c>
      <c r="F298" s="54" t="str">
        <f t="shared" si="90"/>
        <v>08 2 01 00000</v>
      </c>
      <c r="G298" s="54"/>
      <c r="H298" s="67">
        <f aca="true" t="shared" si="91" ref="H298:K300">H299</f>
        <v>0</v>
      </c>
      <c r="I298" s="56">
        <f t="shared" si="91"/>
        <v>0</v>
      </c>
      <c r="J298" s="163">
        <f t="shared" si="70"/>
        <v>0</v>
      </c>
      <c r="K298" s="164">
        <f t="shared" si="91"/>
        <v>0</v>
      </c>
      <c r="L298" s="90">
        <f t="shared" si="87"/>
        <v>0</v>
      </c>
      <c r="M298" s="55">
        <f aca="true" t="shared" si="92" ref="M298:N300">M299</f>
        <v>0</v>
      </c>
      <c r="N298" s="55">
        <f t="shared" si="92"/>
        <v>0</v>
      </c>
      <c r="O298" s="131">
        <f t="shared" si="84"/>
        <v>0</v>
      </c>
      <c r="P298" s="55">
        <f aca="true" t="shared" si="93" ref="P298:Q300">P299</f>
        <v>0</v>
      </c>
      <c r="Q298" s="55">
        <f t="shared" si="93"/>
        <v>0</v>
      </c>
      <c r="R298" s="131">
        <f t="shared" si="85"/>
        <v>0</v>
      </c>
    </row>
    <row r="299" spans="1:18" ht="26.25" customHeight="1" hidden="1">
      <c r="A299" s="53" t="s">
        <v>42</v>
      </c>
      <c r="B299" s="44">
        <v>523</v>
      </c>
      <c r="C299" s="54" t="s">
        <v>35</v>
      </c>
      <c r="D299" s="54" t="s">
        <v>30</v>
      </c>
      <c r="E299" s="54" t="s">
        <v>168</v>
      </c>
      <c r="F299" s="54" t="str">
        <f t="shared" si="90"/>
        <v>08 2 01 74010</v>
      </c>
      <c r="G299" s="54"/>
      <c r="H299" s="67">
        <f t="shared" si="91"/>
        <v>0</v>
      </c>
      <c r="I299" s="56">
        <f t="shared" si="91"/>
        <v>0</v>
      </c>
      <c r="J299" s="163">
        <f t="shared" si="70"/>
        <v>0</v>
      </c>
      <c r="K299" s="164">
        <f t="shared" si="91"/>
        <v>0</v>
      </c>
      <c r="L299" s="90">
        <f t="shared" si="87"/>
        <v>0</v>
      </c>
      <c r="M299" s="55">
        <f t="shared" si="92"/>
        <v>0</v>
      </c>
      <c r="N299" s="55">
        <f t="shared" si="92"/>
        <v>0</v>
      </c>
      <c r="O299" s="131">
        <f t="shared" si="84"/>
        <v>0</v>
      </c>
      <c r="P299" s="55">
        <f t="shared" si="93"/>
        <v>0</v>
      </c>
      <c r="Q299" s="55">
        <f t="shared" si="93"/>
        <v>0</v>
      </c>
      <c r="R299" s="131">
        <f t="shared" si="85"/>
        <v>0</v>
      </c>
    </row>
    <row r="300" spans="1:18" ht="26.25" customHeight="1" hidden="1">
      <c r="A300" s="53" t="s">
        <v>354</v>
      </c>
      <c r="B300" s="44">
        <v>523</v>
      </c>
      <c r="C300" s="54" t="s">
        <v>35</v>
      </c>
      <c r="D300" s="54" t="s">
        <v>30</v>
      </c>
      <c r="E300" s="54" t="s">
        <v>168</v>
      </c>
      <c r="F300" s="54" t="str">
        <f t="shared" si="90"/>
        <v>08 2 01 74010</v>
      </c>
      <c r="G300" s="54" t="s">
        <v>355</v>
      </c>
      <c r="H300" s="67">
        <f t="shared" si="91"/>
        <v>0</v>
      </c>
      <c r="I300" s="56">
        <f t="shared" si="91"/>
        <v>0</v>
      </c>
      <c r="J300" s="163">
        <f>J301</f>
        <v>0</v>
      </c>
      <c r="K300" s="164">
        <f t="shared" si="91"/>
        <v>0</v>
      </c>
      <c r="L300" s="90">
        <f>L301</f>
        <v>0</v>
      </c>
      <c r="M300" s="55">
        <f t="shared" si="92"/>
        <v>0</v>
      </c>
      <c r="N300" s="55">
        <f t="shared" si="92"/>
        <v>0</v>
      </c>
      <c r="O300" s="131">
        <f t="shared" si="84"/>
        <v>0</v>
      </c>
      <c r="P300" s="55">
        <f t="shared" si="93"/>
        <v>0</v>
      </c>
      <c r="Q300" s="55">
        <f t="shared" si="93"/>
        <v>0</v>
      </c>
      <c r="R300" s="131">
        <f t="shared" si="85"/>
        <v>0</v>
      </c>
    </row>
    <row r="301" spans="1:18" ht="26.25" customHeight="1" hidden="1">
      <c r="A301" s="53" t="s">
        <v>289</v>
      </c>
      <c r="B301" s="44">
        <v>523</v>
      </c>
      <c r="C301" s="54" t="s">
        <v>35</v>
      </c>
      <c r="D301" s="54" t="s">
        <v>30</v>
      </c>
      <c r="E301" s="54" t="s">
        <v>168</v>
      </c>
      <c r="F301" s="54" t="str">
        <f t="shared" si="90"/>
        <v>08 2 01 74010</v>
      </c>
      <c r="G301" s="54" t="s">
        <v>288</v>
      </c>
      <c r="H301" s="71"/>
      <c r="I301" s="56"/>
      <c r="J301" s="163">
        <f t="shared" si="70"/>
        <v>0</v>
      </c>
      <c r="K301" s="164"/>
      <c r="L301" s="90">
        <f aca="true" t="shared" si="94" ref="L301:L381">J301+K301</f>
        <v>0</v>
      </c>
      <c r="M301" s="62"/>
      <c r="N301" s="62"/>
      <c r="O301" s="131">
        <f t="shared" si="84"/>
        <v>0</v>
      </c>
      <c r="P301" s="62"/>
      <c r="Q301" s="62"/>
      <c r="R301" s="131">
        <f t="shared" si="85"/>
        <v>0</v>
      </c>
    </row>
    <row r="302" spans="1:18" ht="26.25" customHeight="1" hidden="1">
      <c r="A302" s="53" t="s">
        <v>385</v>
      </c>
      <c r="B302" s="44">
        <v>523</v>
      </c>
      <c r="C302" s="54" t="s">
        <v>35</v>
      </c>
      <c r="D302" s="54" t="s">
        <v>30</v>
      </c>
      <c r="E302" s="54" t="s">
        <v>169</v>
      </c>
      <c r="F302" s="54" t="str">
        <f>REPLACE(REPLACE(REPLACE(E302,3,," "),5,," "),8,," ")</f>
        <v>08 2 02 00000</v>
      </c>
      <c r="G302" s="54"/>
      <c r="H302" s="71">
        <f aca="true" t="shared" si="95" ref="H302:K304">H303</f>
        <v>0</v>
      </c>
      <c r="I302" s="56">
        <f t="shared" si="95"/>
        <v>0</v>
      </c>
      <c r="J302" s="163">
        <f t="shared" si="70"/>
        <v>0</v>
      </c>
      <c r="K302" s="164">
        <f t="shared" si="95"/>
        <v>0</v>
      </c>
      <c r="L302" s="90">
        <f t="shared" si="94"/>
        <v>0</v>
      </c>
      <c r="M302" s="62">
        <f aca="true" t="shared" si="96" ref="M302:N304">M303</f>
        <v>0</v>
      </c>
      <c r="N302" s="62">
        <f t="shared" si="96"/>
        <v>0</v>
      </c>
      <c r="O302" s="131">
        <f t="shared" si="84"/>
        <v>0</v>
      </c>
      <c r="P302" s="62">
        <f aca="true" t="shared" si="97" ref="P302:Q304">P303</f>
        <v>0</v>
      </c>
      <c r="Q302" s="62">
        <f t="shared" si="97"/>
        <v>0</v>
      </c>
      <c r="R302" s="131">
        <f t="shared" si="85"/>
        <v>0</v>
      </c>
    </row>
    <row r="303" spans="1:18" ht="16.5" customHeight="1" hidden="1">
      <c r="A303" s="53" t="s">
        <v>47</v>
      </c>
      <c r="B303" s="44">
        <v>523</v>
      </c>
      <c r="C303" s="54" t="s">
        <v>35</v>
      </c>
      <c r="D303" s="54" t="s">
        <v>30</v>
      </c>
      <c r="E303" s="54" t="s">
        <v>387</v>
      </c>
      <c r="F303" s="54" t="str">
        <f>REPLACE(REPLACE(REPLACE(E303,3,," "),5,," "),8,," ")</f>
        <v>08 2 02 74040</v>
      </c>
      <c r="G303" s="54"/>
      <c r="H303" s="71">
        <f t="shared" si="95"/>
        <v>0</v>
      </c>
      <c r="I303" s="56">
        <f t="shared" si="95"/>
        <v>0</v>
      </c>
      <c r="J303" s="163">
        <f t="shared" si="70"/>
        <v>0</v>
      </c>
      <c r="K303" s="164">
        <f t="shared" si="95"/>
        <v>0</v>
      </c>
      <c r="L303" s="90">
        <f t="shared" si="94"/>
        <v>0</v>
      </c>
      <c r="M303" s="62">
        <f t="shared" si="96"/>
        <v>0</v>
      </c>
      <c r="N303" s="62">
        <f t="shared" si="96"/>
        <v>0</v>
      </c>
      <c r="O303" s="131">
        <f t="shared" si="84"/>
        <v>0</v>
      </c>
      <c r="P303" s="62">
        <f t="shared" si="97"/>
        <v>0</v>
      </c>
      <c r="Q303" s="62">
        <f t="shared" si="97"/>
        <v>0</v>
      </c>
      <c r="R303" s="131">
        <f t="shared" si="85"/>
        <v>0</v>
      </c>
    </row>
    <row r="304" spans="1:18" ht="26.25" customHeight="1" hidden="1">
      <c r="A304" s="53" t="s">
        <v>354</v>
      </c>
      <c r="B304" s="44">
        <v>523</v>
      </c>
      <c r="C304" s="54" t="s">
        <v>35</v>
      </c>
      <c r="D304" s="54" t="s">
        <v>30</v>
      </c>
      <c r="E304" s="54" t="s">
        <v>387</v>
      </c>
      <c r="F304" s="54" t="str">
        <f>REPLACE(REPLACE(REPLACE(E304,3,," "),5,," "),8,," ")</f>
        <v>08 2 02 74040</v>
      </c>
      <c r="G304" s="54" t="s">
        <v>355</v>
      </c>
      <c r="H304" s="71">
        <f t="shared" si="95"/>
        <v>0</v>
      </c>
      <c r="I304" s="56">
        <f t="shared" si="95"/>
        <v>0</v>
      </c>
      <c r="J304" s="163">
        <f aca="true" t="shared" si="98" ref="J304:J367">H304+I304</f>
        <v>0</v>
      </c>
      <c r="K304" s="164">
        <f t="shared" si="95"/>
        <v>0</v>
      </c>
      <c r="L304" s="90">
        <f t="shared" si="94"/>
        <v>0</v>
      </c>
      <c r="M304" s="62">
        <f t="shared" si="96"/>
        <v>0</v>
      </c>
      <c r="N304" s="62">
        <f t="shared" si="96"/>
        <v>0</v>
      </c>
      <c r="O304" s="131">
        <f t="shared" si="84"/>
        <v>0</v>
      </c>
      <c r="P304" s="62">
        <f t="shared" si="97"/>
        <v>0</v>
      </c>
      <c r="Q304" s="62">
        <f t="shared" si="97"/>
        <v>0</v>
      </c>
      <c r="R304" s="131">
        <f t="shared" si="85"/>
        <v>0</v>
      </c>
    </row>
    <row r="305" spans="1:18" ht="26.25" customHeight="1" hidden="1">
      <c r="A305" s="53" t="s">
        <v>289</v>
      </c>
      <c r="B305" s="44">
        <v>523</v>
      </c>
      <c r="C305" s="54" t="s">
        <v>35</v>
      </c>
      <c r="D305" s="54" t="s">
        <v>30</v>
      </c>
      <c r="E305" s="54" t="s">
        <v>387</v>
      </c>
      <c r="F305" s="54" t="str">
        <f>REPLACE(REPLACE(REPLACE(E305,3,," "),5,," "),8,," ")</f>
        <v>08 2 02 74040</v>
      </c>
      <c r="G305" s="54" t="s">
        <v>288</v>
      </c>
      <c r="H305" s="71"/>
      <c r="I305" s="56"/>
      <c r="J305" s="163">
        <f t="shared" si="98"/>
        <v>0</v>
      </c>
      <c r="K305" s="164"/>
      <c r="L305" s="90">
        <f t="shared" si="94"/>
        <v>0</v>
      </c>
      <c r="M305" s="62"/>
      <c r="N305" s="62"/>
      <c r="O305" s="131">
        <f t="shared" si="84"/>
        <v>0</v>
      </c>
      <c r="P305" s="62"/>
      <c r="Q305" s="62"/>
      <c r="R305" s="131">
        <f t="shared" si="85"/>
        <v>0</v>
      </c>
    </row>
    <row r="306" spans="1:18" ht="25.5">
      <c r="A306" s="53" t="s">
        <v>244</v>
      </c>
      <c r="B306" s="44">
        <v>523</v>
      </c>
      <c r="C306" s="54" t="s">
        <v>35</v>
      </c>
      <c r="D306" s="54" t="s">
        <v>30</v>
      </c>
      <c r="E306" s="54" t="s">
        <v>170</v>
      </c>
      <c r="F306" s="54" t="str">
        <f t="shared" si="90"/>
        <v>08 2 03 00000</v>
      </c>
      <c r="G306" s="54"/>
      <c r="H306" s="67">
        <f aca="true" t="shared" si="99" ref="H306:K308">H307</f>
        <v>1012.994</v>
      </c>
      <c r="I306" s="56">
        <f t="shared" si="99"/>
        <v>0</v>
      </c>
      <c r="J306" s="163">
        <f t="shared" si="98"/>
        <v>1012.994</v>
      </c>
      <c r="K306" s="164">
        <f t="shared" si="99"/>
        <v>0</v>
      </c>
      <c r="L306" s="90">
        <f t="shared" si="94"/>
        <v>1012.994</v>
      </c>
      <c r="M306" s="55">
        <f aca="true" t="shared" si="100" ref="M306:N308">M307</f>
        <v>1013</v>
      </c>
      <c r="N306" s="55">
        <f t="shared" si="100"/>
        <v>0</v>
      </c>
      <c r="O306" s="131">
        <f t="shared" si="84"/>
        <v>1013</v>
      </c>
      <c r="P306" s="55">
        <f aca="true" t="shared" si="101" ref="P306:Q308">P307</f>
        <v>1013</v>
      </c>
      <c r="Q306" s="55">
        <f t="shared" si="101"/>
        <v>0</v>
      </c>
      <c r="R306" s="131">
        <f t="shared" si="85"/>
        <v>1013</v>
      </c>
    </row>
    <row r="307" spans="1:18" ht="25.5">
      <c r="A307" s="53" t="s">
        <v>109</v>
      </c>
      <c r="B307" s="44">
        <v>523</v>
      </c>
      <c r="C307" s="54" t="s">
        <v>35</v>
      </c>
      <c r="D307" s="54" t="s">
        <v>30</v>
      </c>
      <c r="E307" s="54" t="s">
        <v>171</v>
      </c>
      <c r="F307" s="54" t="str">
        <f t="shared" si="90"/>
        <v>08 2 03 74220</v>
      </c>
      <c r="G307" s="54"/>
      <c r="H307" s="67">
        <f t="shared" si="99"/>
        <v>1012.994</v>
      </c>
      <c r="I307" s="56">
        <f t="shared" si="99"/>
        <v>0</v>
      </c>
      <c r="J307" s="163">
        <f t="shared" si="98"/>
        <v>1012.994</v>
      </c>
      <c r="K307" s="164">
        <f t="shared" si="99"/>
        <v>0</v>
      </c>
      <c r="L307" s="90">
        <f t="shared" si="94"/>
        <v>1012.994</v>
      </c>
      <c r="M307" s="55">
        <f t="shared" si="100"/>
        <v>1013</v>
      </c>
      <c r="N307" s="55">
        <f t="shared" si="100"/>
        <v>0</v>
      </c>
      <c r="O307" s="131">
        <f t="shared" si="84"/>
        <v>1013</v>
      </c>
      <c r="P307" s="55">
        <f t="shared" si="101"/>
        <v>1013</v>
      </c>
      <c r="Q307" s="55">
        <f t="shared" si="101"/>
        <v>0</v>
      </c>
      <c r="R307" s="131">
        <f t="shared" si="85"/>
        <v>1013</v>
      </c>
    </row>
    <row r="308" spans="1:18" ht="25.5">
      <c r="A308" s="53" t="s">
        <v>354</v>
      </c>
      <c r="B308" s="44">
        <v>523</v>
      </c>
      <c r="C308" s="54" t="s">
        <v>35</v>
      </c>
      <c r="D308" s="54" t="s">
        <v>30</v>
      </c>
      <c r="E308" s="54" t="s">
        <v>171</v>
      </c>
      <c r="F308" s="54" t="str">
        <f t="shared" si="90"/>
        <v>08 2 03 74220</v>
      </c>
      <c r="G308" s="54" t="s">
        <v>355</v>
      </c>
      <c r="H308" s="67">
        <f t="shared" si="99"/>
        <v>1012.994</v>
      </c>
      <c r="I308" s="56">
        <f t="shared" si="99"/>
        <v>0</v>
      </c>
      <c r="J308" s="163">
        <f t="shared" si="98"/>
        <v>1012.994</v>
      </c>
      <c r="K308" s="164">
        <f t="shared" si="99"/>
        <v>0</v>
      </c>
      <c r="L308" s="90">
        <f t="shared" si="94"/>
        <v>1012.994</v>
      </c>
      <c r="M308" s="55">
        <f t="shared" si="100"/>
        <v>1013</v>
      </c>
      <c r="N308" s="55">
        <f t="shared" si="100"/>
        <v>0</v>
      </c>
      <c r="O308" s="131">
        <f t="shared" si="84"/>
        <v>1013</v>
      </c>
      <c r="P308" s="55">
        <f t="shared" si="101"/>
        <v>1013</v>
      </c>
      <c r="Q308" s="55">
        <f t="shared" si="101"/>
        <v>0</v>
      </c>
      <c r="R308" s="131">
        <f t="shared" si="85"/>
        <v>1013</v>
      </c>
    </row>
    <row r="309" spans="1:18" ht="25.5">
      <c r="A309" s="53" t="s">
        <v>289</v>
      </c>
      <c r="B309" s="44">
        <v>523</v>
      </c>
      <c r="C309" s="54" t="s">
        <v>35</v>
      </c>
      <c r="D309" s="54" t="s">
        <v>30</v>
      </c>
      <c r="E309" s="54" t="s">
        <v>171</v>
      </c>
      <c r="F309" s="54" t="str">
        <f t="shared" si="90"/>
        <v>08 2 03 74220</v>
      </c>
      <c r="G309" s="54" t="s">
        <v>288</v>
      </c>
      <c r="H309" s="71">
        <v>1012.994</v>
      </c>
      <c r="I309" s="56"/>
      <c r="J309" s="163">
        <f t="shared" si="98"/>
        <v>1012.994</v>
      </c>
      <c r="K309" s="164"/>
      <c r="L309" s="90">
        <f t="shared" si="94"/>
        <v>1012.994</v>
      </c>
      <c r="M309" s="62">
        <v>1013</v>
      </c>
      <c r="N309" s="62"/>
      <c r="O309" s="131">
        <f t="shared" si="84"/>
        <v>1013</v>
      </c>
      <c r="P309" s="62">
        <v>1013</v>
      </c>
      <c r="Q309" s="62"/>
      <c r="R309" s="131">
        <f t="shared" si="85"/>
        <v>1013</v>
      </c>
    </row>
    <row r="310" spans="1:18" ht="38.25" customHeight="1">
      <c r="A310" s="53" t="s">
        <v>612</v>
      </c>
      <c r="B310" s="44">
        <v>523</v>
      </c>
      <c r="C310" s="54" t="s">
        <v>35</v>
      </c>
      <c r="D310" s="54" t="s">
        <v>30</v>
      </c>
      <c r="E310" s="54" t="s">
        <v>172</v>
      </c>
      <c r="F310" s="54" t="str">
        <f t="shared" si="90"/>
        <v>08 7 00 00000</v>
      </c>
      <c r="G310" s="54"/>
      <c r="H310" s="67">
        <f aca="true" t="shared" si="102" ref="H310:K313">H311</f>
        <v>200</v>
      </c>
      <c r="I310" s="56">
        <f t="shared" si="102"/>
        <v>0</v>
      </c>
      <c r="J310" s="163">
        <f t="shared" si="98"/>
        <v>200</v>
      </c>
      <c r="K310" s="164">
        <f t="shared" si="102"/>
        <v>0</v>
      </c>
      <c r="L310" s="90">
        <f t="shared" si="94"/>
        <v>200</v>
      </c>
      <c r="M310" s="55">
        <f aca="true" t="shared" si="103" ref="M310:N313">M311</f>
        <v>200</v>
      </c>
      <c r="N310" s="55">
        <f t="shared" si="103"/>
        <v>0</v>
      </c>
      <c r="O310" s="131">
        <f t="shared" si="84"/>
        <v>200</v>
      </c>
      <c r="P310" s="55">
        <f aca="true" t="shared" si="104" ref="P310:Q313">P311</f>
        <v>200</v>
      </c>
      <c r="Q310" s="55">
        <f t="shared" si="104"/>
        <v>0</v>
      </c>
      <c r="R310" s="131">
        <f t="shared" si="85"/>
        <v>200</v>
      </c>
    </row>
    <row r="311" spans="1:18" ht="25.5">
      <c r="A311" s="53" t="s">
        <v>257</v>
      </c>
      <c r="B311" s="44">
        <v>523</v>
      </c>
      <c r="C311" s="54" t="s">
        <v>35</v>
      </c>
      <c r="D311" s="54" t="s">
        <v>30</v>
      </c>
      <c r="E311" s="54" t="s">
        <v>173</v>
      </c>
      <c r="F311" s="54" t="str">
        <f t="shared" si="90"/>
        <v>08 7 01 00000</v>
      </c>
      <c r="G311" s="54"/>
      <c r="H311" s="67">
        <f t="shared" si="102"/>
        <v>200</v>
      </c>
      <c r="I311" s="56">
        <f t="shared" si="102"/>
        <v>0</v>
      </c>
      <c r="J311" s="163">
        <f t="shared" si="98"/>
        <v>200</v>
      </c>
      <c r="K311" s="164">
        <f t="shared" si="102"/>
        <v>0</v>
      </c>
      <c r="L311" s="90">
        <f t="shared" si="94"/>
        <v>200</v>
      </c>
      <c r="M311" s="55">
        <f t="shared" si="103"/>
        <v>200</v>
      </c>
      <c r="N311" s="55">
        <f t="shared" si="103"/>
        <v>0</v>
      </c>
      <c r="O311" s="131">
        <f t="shared" si="84"/>
        <v>200</v>
      </c>
      <c r="P311" s="55">
        <f t="shared" si="104"/>
        <v>200</v>
      </c>
      <c r="Q311" s="55">
        <f t="shared" si="104"/>
        <v>0</v>
      </c>
      <c r="R311" s="131">
        <f t="shared" si="85"/>
        <v>200</v>
      </c>
    </row>
    <row r="312" spans="1:18" ht="17.25" customHeight="1">
      <c r="A312" s="53" t="s">
        <v>12</v>
      </c>
      <c r="B312" s="44">
        <v>523</v>
      </c>
      <c r="C312" s="54" t="s">
        <v>35</v>
      </c>
      <c r="D312" s="54" t="s">
        <v>30</v>
      </c>
      <c r="E312" s="54" t="s">
        <v>174</v>
      </c>
      <c r="F312" s="54" t="str">
        <f t="shared" si="90"/>
        <v>08 7 01 74160</v>
      </c>
      <c r="G312" s="54"/>
      <c r="H312" s="67">
        <f t="shared" si="102"/>
        <v>200</v>
      </c>
      <c r="I312" s="56">
        <f t="shared" si="102"/>
        <v>0</v>
      </c>
      <c r="J312" s="163">
        <f t="shared" si="98"/>
        <v>200</v>
      </c>
      <c r="K312" s="164">
        <f t="shared" si="102"/>
        <v>0</v>
      </c>
      <c r="L312" s="90">
        <f t="shared" si="94"/>
        <v>200</v>
      </c>
      <c r="M312" s="55">
        <f t="shared" si="103"/>
        <v>200</v>
      </c>
      <c r="N312" s="55">
        <f t="shared" si="103"/>
        <v>0</v>
      </c>
      <c r="O312" s="131">
        <f t="shared" si="84"/>
        <v>200</v>
      </c>
      <c r="P312" s="55">
        <f t="shared" si="104"/>
        <v>200</v>
      </c>
      <c r="Q312" s="55">
        <f t="shared" si="104"/>
        <v>0</v>
      </c>
      <c r="R312" s="131">
        <f t="shared" si="85"/>
        <v>200</v>
      </c>
    </row>
    <row r="313" spans="1:18" ht="27" customHeight="1">
      <c r="A313" s="53" t="s">
        <v>354</v>
      </c>
      <c r="B313" s="44">
        <v>523</v>
      </c>
      <c r="C313" s="54" t="s">
        <v>35</v>
      </c>
      <c r="D313" s="54" t="s">
        <v>30</v>
      </c>
      <c r="E313" s="54" t="s">
        <v>174</v>
      </c>
      <c r="F313" s="54" t="str">
        <f t="shared" si="90"/>
        <v>08 7 01 74160</v>
      </c>
      <c r="G313" s="54" t="s">
        <v>355</v>
      </c>
      <c r="H313" s="67">
        <f t="shared" si="102"/>
        <v>200</v>
      </c>
      <c r="I313" s="56">
        <f t="shared" si="102"/>
        <v>0</v>
      </c>
      <c r="J313" s="163">
        <f t="shared" si="98"/>
        <v>200</v>
      </c>
      <c r="K313" s="164">
        <f t="shared" si="102"/>
        <v>0</v>
      </c>
      <c r="L313" s="90">
        <f t="shared" si="94"/>
        <v>200</v>
      </c>
      <c r="M313" s="55">
        <f t="shared" si="103"/>
        <v>200</v>
      </c>
      <c r="N313" s="55">
        <f t="shared" si="103"/>
        <v>0</v>
      </c>
      <c r="O313" s="131">
        <f t="shared" si="84"/>
        <v>200</v>
      </c>
      <c r="P313" s="55">
        <f t="shared" si="104"/>
        <v>200</v>
      </c>
      <c r="Q313" s="55">
        <f t="shared" si="104"/>
        <v>0</v>
      </c>
      <c r="R313" s="131">
        <f t="shared" si="85"/>
        <v>200</v>
      </c>
    </row>
    <row r="314" spans="1:18" ht="27" customHeight="1">
      <c r="A314" s="53" t="s">
        <v>289</v>
      </c>
      <c r="B314" s="44">
        <v>523</v>
      </c>
      <c r="C314" s="54" t="s">
        <v>35</v>
      </c>
      <c r="D314" s="54" t="s">
        <v>30</v>
      </c>
      <c r="E314" s="54" t="s">
        <v>174</v>
      </c>
      <c r="F314" s="54" t="str">
        <f t="shared" si="90"/>
        <v>08 7 01 74160</v>
      </c>
      <c r="G314" s="54" t="s">
        <v>288</v>
      </c>
      <c r="H314" s="71">
        <v>200</v>
      </c>
      <c r="I314" s="56"/>
      <c r="J314" s="163">
        <f t="shared" si="98"/>
        <v>200</v>
      </c>
      <c r="K314" s="164"/>
      <c r="L314" s="90">
        <f t="shared" si="94"/>
        <v>200</v>
      </c>
      <c r="M314" s="62">
        <v>200</v>
      </c>
      <c r="N314" s="62"/>
      <c r="O314" s="131">
        <f t="shared" si="84"/>
        <v>200</v>
      </c>
      <c r="P314" s="62">
        <v>200</v>
      </c>
      <c r="Q314" s="62"/>
      <c r="R314" s="131">
        <f t="shared" si="85"/>
        <v>200</v>
      </c>
    </row>
    <row r="315" spans="1:18" ht="38.25" hidden="1">
      <c r="A315" s="53" t="s">
        <v>371</v>
      </c>
      <c r="B315" s="44">
        <v>523</v>
      </c>
      <c r="C315" s="54" t="s">
        <v>35</v>
      </c>
      <c r="D315" s="54" t="s">
        <v>30</v>
      </c>
      <c r="E315" s="54" t="s">
        <v>281</v>
      </c>
      <c r="F315" s="54" t="str">
        <f t="shared" si="90"/>
        <v>12 0 00 00000</v>
      </c>
      <c r="G315" s="54"/>
      <c r="H315" s="67">
        <f>H316</f>
        <v>0</v>
      </c>
      <c r="I315" s="56">
        <f>I316</f>
        <v>0</v>
      </c>
      <c r="J315" s="163">
        <f t="shared" si="98"/>
        <v>0</v>
      </c>
      <c r="K315" s="164">
        <f>K316</f>
        <v>0</v>
      </c>
      <c r="L315" s="90">
        <f t="shared" si="94"/>
        <v>0</v>
      </c>
      <c r="M315" s="55">
        <f>M316</f>
        <v>0</v>
      </c>
      <c r="N315" s="55">
        <f>N316</f>
        <v>0</v>
      </c>
      <c r="O315" s="131">
        <f t="shared" si="84"/>
        <v>0</v>
      </c>
      <c r="P315" s="55">
        <f>P316</f>
        <v>0</v>
      </c>
      <c r="Q315" s="55">
        <f>Q316</f>
        <v>0</v>
      </c>
      <c r="R315" s="131">
        <f t="shared" si="85"/>
        <v>0</v>
      </c>
    </row>
    <row r="316" spans="1:18" ht="24.75" customHeight="1" hidden="1">
      <c r="A316" s="53" t="s">
        <v>282</v>
      </c>
      <c r="B316" s="44">
        <v>523</v>
      </c>
      <c r="C316" s="54" t="s">
        <v>35</v>
      </c>
      <c r="D316" s="54" t="s">
        <v>30</v>
      </c>
      <c r="E316" s="54" t="s">
        <v>176</v>
      </c>
      <c r="F316" s="54" t="str">
        <f t="shared" si="90"/>
        <v>12 1 00 00000</v>
      </c>
      <c r="G316" s="54"/>
      <c r="H316" s="67">
        <f>H317</f>
        <v>0</v>
      </c>
      <c r="I316" s="56">
        <f>I317</f>
        <v>0</v>
      </c>
      <c r="J316" s="163">
        <f t="shared" si="98"/>
        <v>0</v>
      </c>
      <c r="K316" s="164">
        <f>K317</f>
        <v>0</v>
      </c>
      <c r="L316" s="90">
        <f t="shared" si="94"/>
        <v>0</v>
      </c>
      <c r="M316" s="55">
        <f>M317</f>
        <v>0</v>
      </c>
      <c r="N316" s="55">
        <f>N317</f>
        <v>0</v>
      </c>
      <c r="O316" s="131">
        <f t="shared" si="84"/>
        <v>0</v>
      </c>
      <c r="P316" s="55">
        <f>P317</f>
        <v>0</v>
      </c>
      <c r="Q316" s="55">
        <f>Q317</f>
        <v>0</v>
      </c>
      <c r="R316" s="131">
        <f t="shared" si="85"/>
        <v>0</v>
      </c>
    </row>
    <row r="317" spans="1:18" ht="25.5" hidden="1">
      <c r="A317" s="53" t="s">
        <v>278</v>
      </c>
      <c r="B317" s="44">
        <v>523</v>
      </c>
      <c r="C317" s="54" t="s">
        <v>35</v>
      </c>
      <c r="D317" s="54" t="s">
        <v>30</v>
      </c>
      <c r="E317" s="54" t="s">
        <v>177</v>
      </c>
      <c r="F317" s="54" t="str">
        <f t="shared" si="90"/>
        <v>12 1 01 00000</v>
      </c>
      <c r="G317" s="54"/>
      <c r="H317" s="67">
        <f>H318+H321+H324</f>
        <v>0</v>
      </c>
      <c r="I317" s="56">
        <f>I318+I321+I324</f>
        <v>0</v>
      </c>
      <c r="J317" s="163">
        <f t="shared" si="98"/>
        <v>0</v>
      </c>
      <c r="K317" s="164">
        <f>K318+K321+K324</f>
        <v>0</v>
      </c>
      <c r="L317" s="90">
        <f t="shared" si="94"/>
        <v>0</v>
      </c>
      <c r="M317" s="55">
        <f>M318+M321+M324</f>
        <v>0</v>
      </c>
      <c r="N317" s="55">
        <f>N318+N321+N324</f>
        <v>0</v>
      </c>
      <c r="O317" s="131">
        <f t="shared" si="84"/>
        <v>0</v>
      </c>
      <c r="P317" s="55">
        <f>P318+P321+P324</f>
        <v>0</v>
      </c>
      <c r="Q317" s="55">
        <f>Q318+Q321+Q324</f>
        <v>0</v>
      </c>
      <c r="R317" s="131">
        <f t="shared" si="85"/>
        <v>0</v>
      </c>
    </row>
    <row r="318" spans="1:18" ht="63.75" customHeight="1" hidden="1">
      <c r="A318" s="53" t="s">
        <v>308</v>
      </c>
      <c r="B318" s="44">
        <v>523</v>
      </c>
      <c r="C318" s="54" t="s">
        <v>35</v>
      </c>
      <c r="D318" s="54" t="s">
        <v>30</v>
      </c>
      <c r="E318" s="54" t="s">
        <v>307</v>
      </c>
      <c r="F318" s="54" t="str">
        <f t="shared" si="90"/>
        <v>12 1 01 09502</v>
      </c>
      <c r="G318" s="54"/>
      <c r="H318" s="67">
        <f>H319</f>
        <v>0</v>
      </c>
      <c r="I318" s="56">
        <f>I319</f>
        <v>0</v>
      </c>
      <c r="J318" s="163">
        <f t="shared" si="98"/>
        <v>0</v>
      </c>
      <c r="K318" s="164">
        <f>K319</f>
        <v>0</v>
      </c>
      <c r="L318" s="90">
        <f t="shared" si="94"/>
        <v>0</v>
      </c>
      <c r="M318" s="55">
        <f>M319</f>
        <v>0</v>
      </c>
      <c r="N318" s="55">
        <f>N319</f>
        <v>0</v>
      </c>
      <c r="O318" s="131">
        <f t="shared" si="84"/>
        <v>0</v>
      </c>
      <c r="P318" s="55">
        <f>P319</f>
        <v>0</v>
      </c>
      <c r="Q318" s="55">
        <f>Q319</f>
        <v>0</v>
      </c>
      <c r="R318" s="131">
        <f t="shared" si="85"/>
        <v>0</v>
      </c>
    </row>
    <row r="319" spans="1:18" ht="27.75" customHeight="1" hidden="1">
      <c r="A319" s="53" t="s">
        <v>365</v>
      </c>
      <c r="B319" s="44">
        <v>523</v>
      </c>
      <c r="C319" s="54" t="s">
        <v>35</v>
      </c>
      <c r="D319" s="54" t="s">
        <v>30</v>
      </c>
      <c r="E319" s="54" t="s">
        <v>307</v>
      </c>
      <c r="F319" s="54" t="str">
        <f t="shared" si="90"/>
        <v>12 1 01 09502</v>
      </c>
      <c r="G319" s="54" t="s">
        <v>364</v>
      </c>
      <c r="H319" s="67">
        <f>H320</f>
        <v>0</v>
      </c>
      <c r="I319" s="56">
        <f>I320</f>
        <v>0</v>
      </c>
      <c r="J319" s="163">
        <f t="shared" si="98"/>
        <v>0</v>
      </c>
      <c r="K319" s="164">
        <f>K320</f>
        <v>0</v>
      </c>
      <c r="L319" s="90">
        <f t="shared" si="94"/>
        <v>0</v>
      </c>
      <c r="M319" s="55">
        <f>M320</f>
        <v>0</v>
      </c>
      <c r="N319" s="55">
        <f>N320</f>
        <v>0</v>
      </c>
      <c r="O319" s="131">
        <f t="shared" si="84"/>
        <v>0</v>
      </c>
      <c r="P319" s="55">
        <f>P320</f>
        <v>0</v>
      </c>
      <c r="Q319" s="55">
        <f>Q320</f>
        <v>0</v>
      </c>
      <c r="R319" s="131">
        <f t="shared" si="85"/>
        <v>0</v>
      </c>
    </row>
    <row r="320" spans="1:18" ht="25.5" customHeight="1" hidden="1">
      <c r="A320" s="53" t="s">
        <v>87</v>
      </c>
      <c r="B320" s="44">
        <v>523</v>
      </c>
      <c r="C320" s="54" t="s">
        <v>35</v>
      </c>
      <c r="D320" s="54" t="s">
        <v>30</v>
      </c>
      <c r="E320" s="54" t="s">
        <v>307</v>
      </c>
      <c r="F320" s="54" t="str">
        <f t="shared" si="90"/>
        <v>12 1 01 09502</v>
      </c>
      <c r="G320" s="54" t="s">
        <v>290</v>
      </c>
      <c r="H320" s="71"/>
      <c r="I320" s="56"/>
      <c r="J320" s="163">
        <f t="shared" si="98"/>
        <v>0</v>
      </c>
      <c r="K320" s="164"/>
      <c r="L320" s="90">
        <f t="shared" si="94"/>
        <v>0</v>
      </c>
      <c r="M320" s="62"/>
      <c r="N320" s="62"/>
      <c r="O320" s="131">
        <f t="shared" si="84"/>
        <v>0</v>
      </c>
      <c r="P320" s="62"/>
      <c r="Q320" s="62"/>
      <c r="R320" s="131">
        <f t="shared" si="85"/>
        <v>0</v>
      </c>
    </row>
    <row r="321" spans="1:18" ht="54.75" customHeight="1" hidden="1">
      <c r="A321" s="53" t="s">
        <v>309</v>
      </c>
      <c r="B321" s="44">
        <v>523</v>
      </c>
      <c r="C321" s="54" t="s">
        <v>35</v>
      </c>
      <c r="D321" s="54" t="s">
        <v>30</v>
      </c>
      <c r="E321" s="54" t="s">
        <v>180</v>
      </c>
      <c r="F321" s="54" t="str">
        <f t="shared" si="90"/>
        <v>12 1 01 09602</v>
      </c>
      <c r="G321" s="54"/>
      <c r="H321" s="67">
        <f>H322</f>
        <v>0</v>
      </c>
      <c r="I321" s="56">
        <f>I322</f>
        <v>0</v>
      </c>
      <c r="J321" s="163">
        <f t="shared" si="98"/>
        <v>0</v>
      </c>
      <c r="K321" s="164">
        <f>K322</f>
        <v>0</v>
      </c>
      <c r="L321" s="90">
        <f t="shared" si="94"/>
        <v>0</v>
      </c>
      <c r="M321" s="55">
        <f>M322</f>
        <v>0</v>
      </c>
      <c r="N321" s="55">
        <f>N322</f>
        <v>0</v>
      </c>
      <c r="O321" s="131">
        <f t="shared" si="84"/>
        <v>0</v>
      </c>
      <c r="P321" s="55">
        <f>P322</f>
        <v>0</v>
      </c>
      <c r="Q321" s="55">
        <f>Q322</f>
        <v>0</v>
      </c>
      <c r="R321" s="131">
        <f t="shared" si="85"/>
        <v>0</v>
      </c>
    </row>
    <row r="322" spans="1:18" ht="25.5" customHeight="1" hidden="1">
      <c r="A322" s="53" t="s">
        <v>365</v>
      </c>
      <c r="B322" s="44">
        <v>523</v>
      </c>
      <c r="C322" s="54" t="s">
        <v>35</v>
      </c>
      <c r="D322" s="54" t="s">
        <v>30</v>
      </c>
      <c r="E322" s="54" t="s">
        <v>180</v>
      </c>
      <c r="F322" s="54" t="str">
        <f t="shared" si="90"/>
        <v>12 1 01 09602</v>
      </c>
      <c r="G322" s="54" t="s">
        <v>364</v>
      </c>
      <c r="H322" s="67">
        <f>H323</f>
        <v>0</v>
      </c>
      <c r="I322" s="56">
        <f>I323</f>
        <v>0</v>
      </c>
      <c r="J322" s="163">
        <f t="shared" si="98"/>
        <v>0</v>
      </c>
      <c r="K322" s="164">
        <f>K323</f>
        <v>0</v>
      </c>
      <c r="L322" s="90">
        <f t="shared" si="94"/>
        <v>0</v>
      </c>
      <c r="M322" s="55">
        <f>M323</f>
        <v>0</v>
      </c>
      <c r="N322" s="55">
        <f>N323</f>
        <v>0</v>
      </c>
      <c r="O322" s="131">
        <f t="shared" si="84"/>
        <v>0</v>
      </c>
      <c r="P322" s="55">
        <f>P323</f>
        <v>0</v>
      </c>
      <c r="Q322" s="55">
        <f>Q323</f>
        <v>0</v>
      </c>
      <c r="R322" s="131">
        <f t="shared" si="85"/>
        <v>0</v>
      </c>
    </row>
    <row r="323" spans="1:18" ht="25.5" customHeight="1" hidden="1">
      <c r="A323" s="53" t="s">
        <v>87</v>
      </c>
      <c r="B323" s="44">
        <v>523</v>
      </c>
      <c r="C323" s="54" t="s">
        <v>35</v>
      </c>
      <c r="D323" s="54" t="s">
        <v>30</v>
      </c>
      <c r="E323" s="54" t="s">
        <v>180</v>
      </c>
      <c r="F323" s="54" t="str">
        <f t="shared" si="90"/>
        <v>12 1 01 09602</v>
      </c>
      <c r="G323" s="54" t="s">
        <v>290</v>
      </c>
      <c r="H323" s="71"/>
      <c r="I323" s="56"/>
      <c r="J323" s="163">
        <f t="shared" si="98"/>
        <v>0</v>
      </c>
      <c r="K323" s="164"/>
      <c r="L323" s="90">
        <f t="shared" si="94"/>
        <v>0</v>
      </c>
      <c r="M323" s="62"/>
      <c r="N323" s="62"/>
      <c r="O323" s="131">
        <f t="shared" si="84"/>
        <v>0</v>
      </c>
      <c r="P323" s="62"/>
      <c r="Q323" s="62"/>
      <c r="R323" s="131">
        <f t="shared" si="85"/>
        <v>0</v>
      </c>
    </row>
    <row r="324" spans="1:18" ht="51" customHeight="1" hidden="1">
      <c r="A324" s="53" t="s">
        <v>323</v>
      </c>
      <c r="B324" s="44">
        <v>523</v>
      </c>
      <c r="C324" s="54" t="s">
        <v>35</v>
      </c>
      <c r="D324" s="54" t="s">
        <v>30</v>
      </c>
      <c r="E324" s="54" t="s">
        <v>301</v>
      </c>
      <c r="F324" s="54" t="str">
        <f t="shared" si="90"/>
        <v>12 1 01 S9602</v>
      </c>
      <c r="G324" s="54"/>
      <c r="H324" s="67">
        <f>H325</f>
        <v>0</v>
      </c>
      <c r="I324" s="56">
        <f>I325</f>
        <v>0</v>
      </c>
      <c r="J324" s="163">
        <f t="shared" si="98"/>
        <v>0</v>
      </c>
      <c r="K324" s="164">
        <f>K325</f>
        <v>0</v>
      </c>
      <c r="L324" s="90">
        <f t="shared" si="94"/>
        <v>0</v>
      </c>
      <c r="M324" s="55">
        <f>M325</f>
        <v>0</v>
      </c>
      <c r="N324" s="55">
        <f>N325</f>
        <v>0</v>
      </c>
      <c r="O324" s="131">
        <f t="shared" si="84"/>
        <v>0</v>
      </c>
      <c r="P324" s="55">
        <f>P325</f>
        <v>0</v>
      </c>
      <c r="Q324" s="55">
        <f>Q325</f>
        <v>0</v>
      </c>
      <c r="R324" s="131">
        <f t="shared" si="85"/>
        <v>0</v>
      </c>
    </row>
    <row r="325" spans="1:18" ht="25.5" hidden="1">
      <c r="A325" s="53" t="s">
        <v>365</v>
      </c>
      <c r="B325" s="44">
        <v>523</v>
      </c>
      <c r="C325" s="54" t="s">
        <v>35</v>
      </c>
      <c r="D325" s="54" t="s">
        <v>30</v>
      </c>
      <c r="E325" s="54" t="s">
        <v>301</v>
      </c>
      <c r="F325" s="54" t="str">
        <f t="shared" si="90"/>
        <v>12 1 01 S9602</v>
      </c>
      <c r="G325" s="54" t="s">
        <v>364</v>
      </c>
      <c r="H325" s="67">
        <f>H326</f>
        <v>0</v>
      </c>
      <c r="I325" s="56">
        <f>I326</f>
        <v>0</v>
      </c>
      <c r="J325" s="163">
        <f t="shared" si="98"/>
        <v>0</v>
      </c>
      <c r="K325" s="164">
        <f>K326</f>
        <v>0</v>
      </c>
      <c r="L325" s="90">
        <f t="shared" si="94"/>
        <v>0</v>
      </c>
      <c r="M325" s="55">
        <f>M326</f>
        <v>0</v>
      </c>
      <c r="N325" s="55">
        <f>N326</f>
        <v>0</v>
      </c>
      <c r="O325" s="131">
        <f t="shared" si="84"/>
        <v>0</v>
      </c>
      <c r="P325" s="55">
        <f>P326</f>
        <v>0</v>
      </c>
      <c r="Q325" s="55">
        <f>Q326</f>
        <v>0</v>
      </c>
      <c r="R325" s="131">
        <f t="shared" si="85"/>
        <v>0</v>
      </c>
    </row>
    <row r="326" spans="1:18" ht="12.75" hidden="1">
      <c r="A326" s="53" t="s">
        <v>291</v>
      </c>
      <c r="B326" s="44">
        <v>523</v>
      </c>
      <c r="C326" s="54" t="s">
        <v>35</v>
      </c>
      <c r="D326" s="54" t="s">
        <v>30</v>
      </c>
      <c r="E326" s="54" t="s">
        <v>301</v>
      </c>
      <c r="F326" s="54" t="str">
        <f t="shared" si="90"/>
        <v>12 1 01 S9602</v>
      </c>
      <c r="G326" s="54" t="s">
        <v>290</v>
      </c>
      <c r="H326" s="71"/>
      <c r="I326" s="56"/>
      <c r="J326" s="163">
        <f t="shared" si="98"/>
        <v>0</v>
      </c>
      <c r="K326" s="164"/>
      <c r="L326" s="90">
        <f t="shared" si="94"/>
        <v>0</v>
      </c>
      <c r="M326" s="62"/>
      <c r="N326" s="62"/>
      <c r="O326" s="131">
        <f t="shared" si="84"/>
        <v>0</v>
      </c>
      <c r="P326" s="62"/>
      <c r="Q326" s="62"/>
      <c r="R326" s="131">
        <f t="shared" si="85"/>
        <v>0</v>
      </c>
    </row>
    <row r="327" spans="1:18" ht="38.25">
      <c r="A327" s="53" t="s">
        <v>623</v>
      </c>
      <c r="B327" s="44">
        <v>523</v>
      </c>
      <c r="C327" s="54" t="s">
        <v>35</v>
      </c>
      <c r="D327" s="54" t="s">
        <v>30</v>
      </c>
      <c r="E327" s="54" t="s">
        <v>283</v>
      </c>
      <c r="F327" s="54" t="str">
        <f t="shared" si="90"/>
        <v>13 0 00 00000</v>
      </c>
      <c r="G327" s="54"/>
      <c r="H327" s="67">
        <f aca="true" t="shared" si="105" ref="H327:K331">H328</f>
        <v>5933.311</v>
      </c>
      <c r="I327" s="56">
        <f t="shared" si="105"/>
        <v>0</v>
      </c>
      <c r="J327" s="163">
        <f t="shared" si="98"/>
        <v>5933.311</v>
      </c>
      <c r="K327" s="164">
        <f t="shared" si="105"/>
        <v>-3265.367</v>
      </c>
      <c r="L327" s="90">
        <f t="shared" si="94"/>
        <v>2667.9439999999995</v>
      </c>
      <c r="M327" s="55">
        <f aca="true" t="shared" si="106" ref="M327:N331">M328</f>
        <v>10474.903</v>
      </c>
      <c r="N327" s="55">
        <f t="shared" si="106"/>
        <v>-7331.039</v>
      </c>
      <c r="O327" s="131">
        <f t="shared" si="84"/>
        <v>3143.8640000000005</v>
      </c>
      <c r="P327" s="55">
        <f aca="true" t="shared" si="107" ref="P327:Q331">P328</f>
        <v>8053.519</v>
      </c>
      <c r="Q327" s="55">
        <f t="shared" si="107"/>
        <v>-4443.304</v>
      </c>
      <c r="R327" s="131">
        <f t="shared" si="85"/>
        <v>3610.215</v>
      </c>
    </row>
    <row r="328" spans="1:18" ht="24.75" customHeight="1">
      <c r="A328" s="53" t="s">
        <v>284</v>
      </c>
      <c r="B328" s="44">
        <v>523</v>
      </c>
      <c r="C328" s="54" t="s">
        <v>35</v>
      </c>
      <c r="D328" s="54" t="s">
        <v>30</v>
      </c>
      <c r="E328" s="54" t="s">
        <v>178</v>
      </c>
      <c r="F328" s="54" t="str">
        <f t="shared" si="90"/>
        <v>13 1 00 00000</v>
      </c>
      <c r="G328" s="54"/>
      <c r="H328" s="67">
        <f t="shared" si="105"/>
        <v>5933.311</v>
      </c>
      <c r="I328" s="56">
        <f t="shared" si="105"/>
        <v>0</v>
      </c>
      <c r="J328" s="163">
        <f t="shared" si="98"/>
        <v>5933.311</v>
      </c>
      <c r="K328" s="164">
        <f t="shared" si="105"/>
        <v>-3265.367</v>
      </c>
      <c r="L328" s="90">
        <f t="shared" si="94"/>
        <v>2667.9439999999995</v>
      </c>
      <c r="M328" s="55">
        <f t="shared" si="106"/>
        <v>10474.903</v>
      </c>
      <c r="N328" s="55">
        <f t="shared" si="106"/>
        <v>-7331.039</v>
      </c>
      <c r="O328" s="131">
        <f t="shared" si="84"/>
        <v>3143.8640000000005</v>
      </c>
      <c r="P328" s="55">
        <f t="shared" si="107"/>
        <v>8053.519</v>
      </c>
      <c r="Q328" s="55">
        <f t="shared" si="107"/>
        <v>-4443.304</v>
      </c>
      <c r="R328" s="131">
        <f t="shared" si="85"/>
        <v>3610.215</v>
      </c>
    </row>
    <row r="329" spans="1:18" ht="24.75" customHeight="1">
      <c r="A329" s="53" t="s">
        <v>259</v>
      </c>
      <c r="B329" s="44">
        <v>523</v>
      </c>
      <c r="C329" s="54" t="s">
        <v>35</v>
      </c>
      <c r="D329" s="54" t="s">
        <v>30</v>
      </c>
      <c r="E329" s="54" t="s">
        <v>179</v>
      </c>
      <c r="F329" s="54" t="str">
        <f t="shared" si="90"/>
        <v>13 1 01 00000</v>
      </c>
      <c r="G329" s="54"/>
      <c r="H329" s="67">
        <f t="shared" si="105"/>
        <v>5933.311</v>
      </c>
      <c r="I329" s="56">
        <f t="shared" si="105"/>
        <v>0</v>
      </c>
      <c r="J329" s="163">
        <f t="shared" si="98"/>
        <v>5933.311</v>
      </c>
      <c r="K329" s="164">
        <f t="shared" si="105"/>
        <v>-3265.367</v>
      </c>
      <c r="L329" s="90">
        <f t="shared" si="94"/>
        <v>2667.9439999999995</v>
      </c>
      <c r="M329" s="55">
        <f t="shared" si="106"/>
        <v>10474.903</v>
      </c>
      <c r="N329" s="55">
        <f t="shared" si="106"/>
        <v>-7331.039</v>
      </c>
      <c r="O329" s="131">
        <f t="shared" si="84"/>
        <v>3143.8640000000005</v>
      </c>
      <c r="P329" s="55">
        <f t="shared" si="107"/>
        <v>8053.519</v>
      </c>
      <c r="Q329" s="55">
        <f t="shared" si="107"/>
        <v>-4443.304</v>
      </c>
      <c r="R329" s="131">
        <f t="shared" si="85"/>
        <v>3610.215</v>
      </c>
    </row>
    <row r="330" spans="1:18" ht="24.75" customHeight="1">
      <c r="A330" s="53" t="s">
        <v>303</v>
      </c>
      <c r="B330" s="44">
        <v>523</v>
      </c>
      <c r="C330" s="54" t="s">
        <v>35</v>
      </c>
      <c r="D330" s="54" t="s">
        <v>30</v>
      </c>
      <c r="E330" s="54" t="s">
        <v>302</v>
      </c>
      <c r="F330" s="54" t="str">
        <f t="shared" si="90"/>
        <v>13 1 01 S9601</v>
      </c>
      <c r="G330" s="54"/>
      <c r="H330" s="67">
        <f t="shared" si="105"/>
        <v>5933.311</v>
      </c>
      <c r="I330" s="56">
        <f t="shared" si="105"/>
        <v>0</v>
      </c>
      <c r="J330" s="163">
        <f t="shared" si="98"/>
        <v>5933.311</v>
      </c>
      <c r="K330" s="164">
        <f t="shared" si="105"/>
        <v>-3265.367</v>
      </c>
      <c r="L330" s="90">
        <f t="shared" si="94"/>
        <v>2667.9439999999995</v>
      </c>
      <c r="M330" s="55">
        <f t="shared" si="106"/>
        <v>10474.903</v>
      </c>
      <c r="N330" s="55">
        <f t="shared" si="106"/>
        <v>-7331.039</v>
      </c>
      <c r="O330" s="131">
        <f aca="true" t="shared" si="108" ref="O330:O393">M330+N330</f>
        <v>3143.8640000000005</v>
      </c>
      <c r="P330" s="55">
        <f t="shared" si="107"/>
        <v>8053.519</v>
      </c>
      <c r="Q330" s="55">
        <f t="shared" si="107"/>
        <v>-4443.304</v>
      </c>
      <c r="R330" s="131">
        <f aca="true" t="shared" si="109" ref="R330:R393">P330+Q330</f>
        <v>3610.215</v>
      </c>
    </row>
    <row r="331" spans="1:18" ht="24.75" customHeight="1">
      <c r="A331" s="53" t="s">
        <v>363</v>
      </c>
      <c r="B331" s="44">
        <v>523</v>
      </c>
      <c r="C331" s="54" t="s">
        <v>35</v>
      </c>
      <c r="D331" s="54" t="s">
        <v>30</v>
      </c>
      <c r="E331" s="54" t="s">
        <v>302</v>
      </c>
      <c r="F331" s="54" t="str">
        <f t="shared" si="90"/>
        <v>13 1 01 S9601</v>
      </c>
      <c r="G331" s="54" t="s">
        <v>361</v>
      </c>
      <c r="H331" s="67">
        <f t="shared" si="105"/>
        <v>5933.311</v>
      </c>
      <c r="I331" s="56">
        <f t="shared" si="105"/>
        <v>0</v>
      </c>
      <c r="J331" s="163">
        <f t="shared" si="98"/>
        <v>5933.311</v>
      </c>
      <c r="K331" s="164">
        <f t="shared" si="105"/>
        <v>-3265.367</v>
      </c>
      <c r="L331" s="90">
        <f t="shared" si="94"/>
        <v>2667.9439999999995</v>
      </c>
      <c r="M331" s="55">
        <f t="shared" si="106"/>
        <v>10474.903</v>
      </c>
      <c r="N331" s="55">
        <f t="shared" si="106"/>
        <v>-7331.039</v>
      </c>
      <c r="O331" s="131">
        <f t="shared" si="108"/>
        <v>3143.8640000000005</v>
      </c>
      <c r="P331" s="55">
        <f t="shared" si="107"/>
        <v>8053.519</v>
      </c>
      <c r="Q331" s="55">
        <f t="shared" si="107"/>
        <v>-4443.304</v>
      </c>
      <c r="R331" s="131">
        <f t="shared" si="109"/>
        <v>3610.215</v>
      </c>
    </row>
    <row r="332" spans="1:18" ht="24.75" customHeight="1">
      <c r="A332" s="53" t="s">
        <v>26</v>
      </c>
      <c r="B332" s="44">
        <v>523</v>
      </c>
      <c r="C332" s="54" t="s">
        <v>35</v>
      </c>
      <c r="D332" s="54" t="s">
        <v>30</v>
      </c>
      <c r="E332" s="54" t="s">
        <v>302</v>
      </c>
      <c r="F332" s="54" t="str">
        <f t="shared" si="90"/>
        <v>13 1 01 S9601</v>
      </c>
      <c r="G332" s="54" t="s">
        <v>362</v>
      </c>
      <c r="H332" s="71">
        <v>5933.311</v>
      </c>
      <c r="I332" s="56"/>
      <c r="J332" s="163">
        <f t="shared" si="98"/>
        <v>5933.311</v>
      </c>
      <c r="K332" s="164">
        <v>-3265.367</v>
      </c>
      <c r="L332" s="90">
        <f t="shared" si="94"/>
        <v>2667.9439999999995</v>
      </c>
      <c r="M332" s="62">
        <v>10474.903</v>
      </c>
      <c r="N332" s="62">
        <v>-7331.039</v>
      </c>
      <c r="O332" s="131">
        <f t="shared" si="108"/>
        <v>3143.8640000000005</v>
      </c>
      <c r="P332" s="62">
        <v>8053.519</v>
      </c>
      <c r="Q332" s="62">
        <v>-4443.304</v>
      </c>
      <c r="R332" s="131">
        <f t="shared" si="109"/>
        <v>3610.215</v>
      </c>
    </row>
    <row r="333" spans="1:18" s="61" customFormat="1" ht="13.5" customHeight="1">
      <c r="A333" s="57" t="s">
        <v>13</v>
      </c>
      <c r="B333" s="58">
        <v>523</v>
      </c>
      <c r="C333" s="59" t="s">
        <v>35</v>
      </c>
      <c r="D333" s="59" t="s">
        <v>31</v>
      </c>
      <c r="E333" s="59"/>
      <c r="F333" s="59" t="str">
        <f t="shared" si="90"/>
        <v>   </v>
      </c>
      <c r="G333" s="59"/>
      <c r="H333" s="135">
        <f>H334</f>
        <v>4000</v>
      </c>
      <c r="I333" s="60">
        <f>I334</f>
        <v>0</v>
      </c>
      <c r="J333" s="163">
        <f t="shared" si="98"/>
        <v>4000</v>
      </c>
      <c r="K333" s="165">
        <f>K334</f>
        <v>0</v>
      </c>
      <c r="L333" s="90">
        <f t="shared" si="94"/>
        <v>4000</v>
      </c>
      <c r="M333" s="126">
        <f>M334</f>
        <v>21446.472</v>
      </c>
      <c r="N333" s="126">
        <f>N334</f>
        <v>0</v>
      </c>
      <c r="O333" s="131">
        <f t="shared" si="108"/>
        <v>21446.472</v>
      </c>
      <c r="P333" s="126">
        <f>P334</f>
        <v>0</v>
      </c>
      <c r="Q333" s="126">
        <f>Q334</f>
        <v>0</v>
      </c>
      <c r="R333" s="131">
        <f t="shared" si="109"/>
        <v>0</v>
      </c>
    </row>
    <row r="334" spans="1:18" ht="24.75" customHeight="1">
      <c r="A334" s="53" t="s">
        <v>598</v>
      </c>
      <c r="B334" s="44">
        <v>523</v>
      </c>
      <c r="C334" s="54" t="s">
        <v>35</v>
      </c>
      <c r="D334" s="54" t="s">
        <v>31</v>
      </c>
      <c r="E334" s="54" t="s">
        <v>140</v>
      </c>
      <c r="F334" s="54" t="str">
        <f t="shared" si="90"/>
        <v>08 0 00 00000</v>
      </c>
      <c r="G334" s="54"/>
      <c r="H334" s="67">
        <f>H335</f>
        <v>4000</v>
      </c>
      <c r="I334" s="56">
        <f>I335</f>
        <v>0</v>
      </c>
      <c r="J334" s="163">
        <f t="shared" si="98"/>
        <v>4000</v>
      </c>
      <c r="K334" s="164">
        <f>K335</f>
        <v>0</v>
      </c>
      <c r="L334" s="90">
        <f t="shared" si="94"/>
        <v>4000</v>
      </c>
      <c r="M334" s="55">
        <f>M335</f>
        <v>21446.472</v>
      </c>
      <c r="N334" s="55">
        <f>N335</f>
        <v>0</v>
      </c>
      <c r="O334" s="131">
        <f t="shared" si="108"/>
        <v>21446.472</v>
      </c>
      <c r="P334" s="55">
        <f>P335</f>
        <v>0</v>
      </c>
      <c r="Q334" s="55">
        <f>Q335</f>
        <v>0</v>
      </c>
      <c r="R334" s="131">
        <f t="shared" si="109"/>
        <v>0</v>
      </c>
    </row>
    <row r="335" spans="1:18" ht="25.5" customHeight="1">
      <c r="A335" s="53" t="s">
        <v>342</v>
      </c>
      <c r="B335" s="44">
        <v>523</v>
      </c>
      <c r="C335" s="54" t="s">
        <v>35</v>
      </c>
      <c r="D335" s="54" t="s">
        <v>31</v>
      </c>
      <c r="E335" s="54" t="s">
        <v>181</v>
      </c>
      <c r="F335" s="54" t="str">
        <f t="shared" si="90"/>
        <v>08 3 00 00000</v>
      </c>
      <c r="G335" s="54"/>
      <c r="H335" s="67">
        <f>H336+H340+H344+H350</f>
        <v>4000</v>
      </c>
      <c r="I335" s="56">
        <f>I340+I344+I350</f>
        <v>0</v>
      </c>
      <c r="J335" s="163">
        <f t="shared" si="98"/>
        <v>4000</v>
      </c>
      <c r="K335" s="164">
        <f>K340+K344+K350</f>
        <v>0</v>
      </c>
      <c r="L335" s="90">
        <f t="shared" si="94"/>
        <v>4000</v>
      </c>
      <c r="M335" s="55">
        <f>M336+M340+M344+M350</f>
        <v>21446.472</v>
      </c>
      <c r="N335" s="55">
        <f>N336+N340+N344+N350</f>
        <v>0</v>
      </c>
      <c r="O335" s="131">
        <f t="shared" si="108"/>
        <v>21446.472</v>
      </c>
      <c r="P335" s="55">
        <f>P336+P340+P344+P350</f>
        <v>0</v>
      </c>
      <c r="Q335" s="55">
        <f>Q336+Q340+Q344+Q350</f>
        <v>0</v>
      </c>
      <c r="R335" s="131">
        <f t="shared" si="109"/>
        <v>0</v>
      </c>
    </row>
    <row r="336" spans="1:18" ht="25.5" customHeight="1" hidden="1">
      <c r="A336" s="53" t="s">
        <v>407</v>
      </c>
      <c r="B336" s="44">
        <v>523</v>
      </c>
      <c r="C336" s="54" t="s">
        <v>35</v>
      </c>
      <c r="D336" s="54" t="s">
        <v>31</v>
      </c>
      <c r="E336" s="54" t="s">
        <v>405</v>
      </c>
      <c r="F336" s="54" t="str">
        <f t="shared" si="90"/>
        <v>08 3 01 00000</v>
      </c>
      <c r="G336" s="54"/>
      <c r="H336" s="67">
        <f aca="true" t="shared" si="110" ref="H336:K338">H337</f>
        <v>0</v>
      </c>
      <c r="I336" s="56">
        <f t="shared" si="110"/>
        <v>0</v>
      </c>
      <c r="J336" s="163">
        <f t="shared" si="98"/>
        <v>0</v>
      </c>
      <c r="K336" s="164">
        <f t="shared" si="110"/>
        <v>0</v>
      </c>
      <c r="L336" s="90">
        <f t="shared" si="94"/>
        <v>0</v>
      </c>
      <c r="M336" s="55">
        <f aca="true" t="shared" si="111" ref="M336:N338">M337</f>
        <v>0</v>
      </c>
      <c r="N336" s="55">
        <f t="shared" si="111"/>
        <v>0</v>
      </c>
      <c r="O336" s="131">
        <f t="shared" si="108"/>
        <v>0</v>
      </c>
      <c r="P336" s="55">
        <f aca="true" t="shared" si="112" ref="P336:Q338">P337</f>
        <v>0</v>
      </c>
      <c r="Q336" s="55">
        <f t="shared" si="112"/>
        <v>0</v>
      </c>
      <c r="R336" s="131">
        <f t="shared" si="109"/>
        <v>0</v>
      </c>
    </row>
    <row r="337" spans="1:18" ht="25.5" customHeight="1" hidden="1">
      <c r="A337" s="53" t="s">
        <v>41</v>
      </c>
      <c r="B337" s="44">
        <v>523</v>
      </c>
      <c r="C337" s="54" t="s">
        <v>35</v>
      </c>
      <c r="D337" s="54" t="s">
        <v>31</v>
      </c>
      <c r="E337" s="54" t="s">
        <v>406</v>
      </c>
      <c r="F337" s="54" t="str">
        <f t="shared" si="90"/>
        <v>08 3 01 70010</v>
      </c>
      <c r="G337" s="54"/>
      <c r="H337" s="67">
        <f t="shared" si="110"/>
        <v>0</v>
      </c>
      <c r="I337" s="56">
        <f t="shared" si="110"/>
        <v>0</v>
      </c>
      <c r="J337" s="163">
        <f t="shared" si="98"/>
        <v>0</v>
      </c>
      <c r="K337" s="164">
        <f t="shared" si="110"/>
        <v>0</v>
      </c>
      <c r="L337" s="90">
        <f t="shared" si="94"/>
        <v>0</v>
      </c>
      <c r="M337" s="55">
        <f t="shared" si="111"/>
        <v>0</v>
      </c>
      <c r="N337" s="55">
        <f t="shared" si="111"/>
        <v>0</v>
      </c>
      <c r="O337" s="131">
        <f t="shared" si="108"/>
        <v>0</v>
      </c>
      <c r="P337" s="55">
        <f t="shared" si="112"/>
        <v>0</v>
      </c>
      <c r="Q337" s="55">
        <f t="shared" si="112"/>
        <v>0</v>
      </c>
      <c r="R337" s="131">
        <f t="shared" si="109"/>
        <v>0</v>
      </c>
    </row>
    <row r="338" spans="1:18" ht="25.5" customHeight="1" hidden="1">
      <c r="A338" s="53" t="s">
        <v>354</v>
      </c>
      <c r="B338" s="44">
        <v>523</v>
      </c>
      <c r="C338" s="54" t="s">
        <v>35</v>
      </c>
      <c r="D338" s="54" t="s">
        <v>31</v>
      </c>
      <c r="E338" s="54" t="s">
        <v>406</v>
      </c>
      <c r="F338" s="54" t="str">
        <f t="shared" si="90"/>
        <v>08 3 01 70010</v>
      </c>
      <c r="G338" s="54" t="s">
        <v>355</v>
      </c>
      <c r="H338" s="67">
        <f t="shared" si="110"/>
        <v>0</v>
      </c>
      <c r="I338" s="56">
        <f t="shared" si="110"/>
        <v>0</v>
      </c>
      <c r="J338" s="163">
        <f t="shared" si="98"/>
        <v>0</v>
      </c>
      <c r="K338" s="164">
        <f t="shared" si="110"/>
        <v>0</v>
      </c>
      <c r="L338" s="90">
        <f t="shared" si="94"/>
        <v>0</v>
      </c>
      <c r="M338" s="55">
        <f t="shared" si="111"/>
        <v>0</v>
      </c>
      <c r="N338" s="55">
        <f t="shared" si="111"/>
        <v>0</v>
      </c>
      <c r="O338" s="131">
        <f t="shared" si="108"/>
        <v>0</v>
      </c>
      <c r="P338" s="55">
        <f t="shared" si="112"/>
        <v>0</v>
      </c>
      <c r="Q338" s="55">
        <f t="shared" si="112"/>
        <v>0</v>
      </c>
      <c r="R338" s="131">
        <f t="shared" si="109"/>
        <v>0</v>
      </c>
    </row>
    <row r="339" spans="1:18" ht="25.5" customHeight="1" hidden="1">
      <c r="A339" s="53" t="s">
        <v>289</v>
      </c>
      <c r="B339" s="44">
        <v>523</v>
      </c>
      <c r="C339" s="54" t="s">
        <v>35</v>
      </c>
      <c r="D339" s="54" t="s">
        <v>31</v>
      </c>
      <c r="E339" s="54" t="s">
        <v>406</v>
      </c>
      <c r="F339" s="54" t="str">
        <f t="shared" si="90"/>
        <v>08 3 01 70010</v>
      </c>
      <c r="G339" s="54" t="s">
        <v>288</v>
      </c>
      <c r="H339" s="71"/>
      <c r="I339" s="56"/>
      <c r="J339" s="163">
        <f t="shared" si="98"/>
        <v>0</v>
      </c>
      <c r="K339" s="164"/>
      <c r="L339" s="90">
        <f t="shared" si="94"/>
        <v>0</v>
      </c>
      <c r="M339" s="62"/>
      <c r="N339" s="62"/>
      <c r="O339" s="131">
        <f t="shared" si="108"/>
        <v>0</v>
      </c>
      <c r="P339" s="62"/>
      <c r="Q339" s="62"/>
      <c r="R339" s="131">
        <f t="shared" si="109"/>
        <v>0</v>
      </c>
    </row>
    <row r="340" spans="1:18" ht="24.75" customHeight="1" hidden="1">
      <c r="A340" s="53" t="s">
        <v>260</v>
      </c>
      <c r="B340" s="44">
        <v>523</v>
      </c>
      <c r="C340" s="54" t="s">
        <v>35</v>
      </c>
      <c r="D340" s="54" t="s">
        <v>31</v>
      </c>
      <c r="E340" s="54" t="s">
        <v>182</v>
      </c>
      <c r="F340" s="54" t="str">
        <f t="shared" si="90"/>
        <v>08 3 02 00000</v>
      </c>
      <c r="G340" s="54"/>
      <c r="H340" s="67">
        <f aca="true" t="shared" si="113" ref="H340:K342">H341</f>
        <v>0</v>
      </c>
      <c r="I340" s="56">
        <f t="shared" si="113"/>
        <v>0</v>
      </c>
      <c r="J340" s="163">
        <f t="shared" si="98"/>
        <v>0</v>
      </c>
      <c r="K340" s="164">
        <f t="shared" si="113"/>
        <v>0</v>
      </c>
      <c r="L340" s="90">
        <f t="shared" si="94"/>
        <v>0</v>
      </c>
      <c r="M340" s="55">
        <f aca="true" t="shared" si="114" ref="M340:N342">M341</f>
        <v>0</v>
      </c>
      <c r="N340" s="55">
        <f t="shared" si="114"/>
        <v>0</v>
      </c>
      <c r="O340" s="131">
        <f t="shared" si="108"/>
        <v>0</v>
      </c>
      <c r="P340" s="55">
        <f aca="true" t="shared" si="115" ref="P340:Q342">P341</f>
        <v>0</v>
      </c>
      <c r="Q340" s="55">
        <f t="shared" si="115"/>
        <v>0</v>
      </c>
      <c r="R340" s="131">
        <f t="shared" si="109"/>
        <v>0</v>
      </c>
    </row>
    <row r="341" spans="1:18" ht="22.5" customHeight="1" hidden="1">
      <c r="A341" s="53" t="s">
        <v>42</v>
      </c>
      <c r="B341" s="44">
        <v>523</v>
      </c>
      <c r="C341" s="54" t="s">
        <v>35</v>
      </c>
      <c r="D341" s="54" t="s">
        <v>31</v>
      </c>
      <c r="E341" s="54" t="s">
        <v>183</v>
      </c>
      <c r="F341" s="54" t="str">
        <f t="shared" si="90"/>
        <v>08 3 02 74010</v>
      </c>
      <c r="G341" s="54"/>
      <c r="H341" s="67">
        <f t="shared" si="113"/>
        <v>0</v>
      </c>
      <c r="I341" s="56">
        <f t="shared" si="113"/>
        <v>0</v>
      </c>
      <c r="J341" s="163">
        <f t="shared" si="98"/>
        <v>0</v>
      </c>
      <c r="K341" s="164">
        <f t="shared" si="113"/>
        <v>0</v>
      </c>
      <c r="L341" s="90">
        <f t="shared" si="94"/>
        <v>0</v>
      </c>
      <c r="M341" s="55">
        <f t="shared" si="114"/>
        <v>0</v>
      </c>
      <c r="N341" s="55">
        <f t="shared" si="114"/>
        <v>0</v>
      </c>
      <c r="O341" s="131">
        <f t="shared" si="108"/>
        <v>0</v>
      </c>
      <c r="P341" s="55">
        <f t="shared" si="115"/>
        <v>0</v>
      </c>
      <c r="Q341" s="55">
        <f t="shared" si="115"/>
        <v>0</v>
      </c>
      <c r="R341" s="131">
        <f t="shared" si="109"/>
        <v>0</v>
      </c>
    </row>
    <row r="342" spans="1:18" ht="24.75" customHeight="1" hidden="1">
      <c r="A342" s="53" t="s">
        <v>365</v>
      </c>
      <c r="B342" s="44">
        <v>523</v>
      </c>
      <c r="C342" s="54" t="s">
        <v>35</v>
      </c>
      <c r="D342" s="54" t="s">
        <v>31</v>
      </c>
      <c r="E342" s="54" t="s">
        <v>183</v>
      </c>
      <c r="F342" s="54" t="str">
        <f t="shared" si="90"/>
        <v>08 3 02 74010</v>
      </c>
      <c r="G342" s="54" t="s">
        <v>364</v>
      </c>
      <c r="H342" s="67">
        <f t="shared" si="113"/>
        <v>0</v>
      </c>
      <c r="I342" s="56">
        <f t="shared" si="113"/>
        <v>0</v>
      </c>
      <c r="J342" s="163">
        <f t="shared" si="98"/>
        <v>0</v>
      </c>
      <c r="K342" s="164">
        <f t="shared" si="113"/>
        <v>0</v>
      </c>
      <c r="L342" s="90">
        <f t="shared" si="94"/>
        <v>0</v>
      </c>
      <c r="M342" s="55">
        <f t="shared" si="114"/>
        <v>0</v>
      </c>
      <c r="N342" s="55">
        <f t="shared" si="114"/>
        <v>0</v>
      </c>
      <c r="O342" s="131">
        <f t="shared" si="108"/>
        <v>0</v>
      </c>
      <c r="P342" s="55">
        <f t="shared" si="115"/>
        <v>0</v>
      </c>
      <c r="Q342" s="55">
        <f t="shared" si="115"/>
        <v>0</v>
      </c>
      <c r="R342" s="131">
        <f t="shared" si="109"/>
        <v>0</v>
      </c>
    </row>
    <row r="343" spans="1:18" ht="15" customHeight="1" hidden="1">
      <c r="A343" s="53" t="s">
        <v>291</v>
      </c>
      <c r="B343" s="44">
        <v>523</v>
      </c>
      <c r="C343" s="54" t="s">
        <v>35</v>
      </c>
      <c r="D343" s="54" t="s">
        <v>31</v>
      </c>
      <c r="E343" s="54" t="s">
        <v>183</v>
      </c>
      <c r="F343" s="54" t="str">
        <f t="shared" si="90"/>
        <v>08 3 02 74010</v>
      </c>
      <c r="G343" s="54" t="s">
        <v>290</v>
      </c>
      <c r="H343" s="71"/>
      <c r="I343" s="56"/>
      <c r="J343" s="163">
        <f t="shared" si="98"/>
        <v>0</v>
      </c>
      <c r="K343" s="164"/>
      <c r="L343" s="90">
        <f t="shared" si="94"/>
        <v>0</v>
      </c>
      <c r="M343" s="62"/>
      <c r="N343" s="62"/>
      <c r="O343" s="131">
        <f t="shared" si="108"/>
        <v>0</v>
      </c>
      <c r="P343" s="62"/>
      <c r="Q343" s="62"/>
      <c r="R343" s="131">
        <f t="shared" si="109"/>
        <v>0</v>
      </c>
    </row>
    <row r="344" spans="1:18" ht="37.5" customHeight="1">
      <c r="A344" s="53" t="s">
        <v>261</v>
      </c>
      <c r="B344" s="44">
        <v>523</v>
      </c>
      <c r="C344" s="54" t="s">
        <v>35</v>
      </c>
      <c r="D344" s="54" t="s">
        <v>31</v>
      </c>
      <c r="E344" s="54" t="s">
        <v>184</v>
      </c>
      <c r="F344" s="54" t="str">
        <f t="shared" si="90"/>
        <v>08 3 03 00000</v>
      </c>
      <c r="G344" s="54"/>
      <c r="H344" s="67">
        <f>H345</f>
        <v>4000</v>
      </c>
      <c r="I344" s="56">
        <f>I345</f>
        <v>0</v>
      </c>
      <c r="J344" s="163">
        <f t="shared" si="98"/>
        <v>4000</v>
      </c>
      <c r="K344" s="164">
        <f>K345</f>
        <v>0</v>
      </c>
      <c r="L344" s="90">
        <f t="shared" si="94"/>
        <v>4000</v>
      </c>
      <c r="M344" s="55">
        <f>M345</f>
        <v>20000</v>
      </c>
      <c r="N344" s="55">
        <f>N345</f>
        <v>0</v>
      </c>
      <c r="O344" s="131">
        <f t="shared" si="108"/>
        <v>20000</v>
      </c>
      <c r="P344" s="55">
        <f>P345</f>
        <v>0</v>
      </c>
      <c r="Q344" s="55">
        <f>Q345</f>
        <v>0</v>
      </c>
      <c r="R344" s="131">
        <f t="shared" si="109"/>
        <v>0</v>
      </c>
    </row>
    <row r="345" spans="1:18" ht="13.5" customHeight="1">
      <c r="A345" s="53" t="s">
        <v>74</v>
      </c>
      <c r="B345" s="44">
        <v>523</v>
      </c>
      <c r="C345" s="54" t="s">
        <v>35</v>
      </c>
      <c r="D345" s="54" t="s">
        <v>31</v>
      </c>
      <c r="E345" s="54" t="s">
        <v>185</v>
      </c>
      <c r="F345" s="54" t="str">
        <f aca="true" t="shared" si="116" ref="F345:F455">REPLACE(REPLACE(REPLACE(E345,3,," "),5,," "),8,," ")</f>
        <v>08 3 03 74030</v>
      </c>
      <c r="G345" s="54"/>
      <c r="H345" s="67">
        <f>H346+H348</f>
        <v>4000</v>
      </c>
      <c r="I345" s="56">
        <f>I348</f>
        <v>0</v>
      </c>
      <c r="J345" s="163">
        <f t="shared" si="98"/>
        <v>4000</v>
      </c>
      <c r="K345" s="164">
        <f>K348+K346</f>
        <v>0</v>
      </c>
      <c r="L345" s="90">
        <f t="shared" si="94"/>
        <v>4000</v>
      </c>
      <c r="M345" s="55">
        <f>M346+M348</f>
        <v>20000</v>
      </c>
      <c r="N345" s="55">
        <f>N346+N348</f>
        <v>0</v>
      </c>
      <c r="O345" s="131">
        <f t="shared" si="108"/>
        <v>20000</v>
      </c>
      <c r="P345" s="55">
        <f>P346+P348</f>
        <v>0</v>
      </c>
      <c r="Q345" s="55">
        <f>Q346+Q348</f>
        <v>0</v>
      </c>
      <c r="R345" s="131">
        <f t="shared" si="109"/>
        <v>0</v>
      </c>
    </row>
    <row r="346" spans="1:18" ht="25.5" customHeight="1">
      <c r="A346" s="53" t="s">
        <v>354</v>
      </c>
      <c r="B346" s="44">
        <v>523</v>
      </c>
      <c r="C346" s="54" t="s">
        <v>35</v>
      </c>
      <c r="D346" s="54" t="s">
        <v>31</v>
      </c>
      <c r="E346" s="54" t="s">
        <v>185</v>
      </c>
      <c r="F346" s="54" t="str">
        <f>REPLACE(REPLACE(REPLACE(E346,3,," "),5,," "),8,," ")</f>
        <v>08 3 03 74030</v>
      </c>
      <c r="G346" s="54" t="s">
        <v>355</v>
      </c>
      <c r="H346" s="67">
        <f>H347</f>
        <v>4000</v>
      </c>
      <c r="I346" s="56">
        <f>I347</f>
        <v>0</v>
      </c>
      <c r="J346" s="163">
        <f t="shared" si="98"/>
        <v>4000</v>
      </c>
      <c r="K346" s="164">
        <f>K347</f>
        <v>-4000</v>
      </c>
      <c r="L346" s="90">
        <f t="shared" si="94"/>
        <v>0</v>
      </c>
      <c r="M346" s="55">
        <f>M347</f>
        <v>20000</v>
      </c>
      <c r="N346" s="55">
        <f>N347</f>
        <v>-20000</v>
      </c>
      <c r="O346" s="131">
        <f t="shared" si="108"/>
        <v>0</v>
      </c>
      <c r="P346" s="55">
        <f>P347</f>
        <v>0</v>
      </c>
      <c r="Q346" s="55">
        <f>Q347</f>
        <v>0</v>
      </c>
      <c r="R346" s="131">
        <f t="shared" si="109"/>
        <v>0</v>
      </c>
    </row>
    <row r="347" spans="1:18" ht="25.5" customHeight="1">
      <c r="A347" s="53" t="s">
        <v>289</v>
      </c>
      <c r="B347" s="44">
        <v>523</v>
      </c>
      <c r="C347" s="54" t="s">
        <v>35</v>
      </c>
      <c r="D347" s="54" t="s">
        <v>31</v>
      </c>
      <c r="E347" s="54" t="s">
        <v>185</v>
      </c>
      <c r="F347" s="54" t="str">
        <f>REPLACE(REPLACE(REPLACE(E347,3,," "),5,," "),8,," ")</f>
        <v>08 3 03 74030</v>
      </c>
      <c r="G347" s="54" t="s">
        <v>288</v>
      </c>
      <c r="H347" s="71">
        <v>4000</v>
      </c>
      <c r="I347" s="56"/>
      <c r="J347" s="163">
        <f t="shared" si="98"/>
        <v>4000</v>
      </c>
      <c r="K347" s="164">
        <v>-4000</v>
      </c>
      <c r="L347" s="90">
        <f t="shared" si="94"/>
        <v>0</v>
      </c>
      <c r="M347" s="62">
        <v>20000</v>
      </c>
      <c r="N347" s="62">
        <v>-20000</v>
      </c>
      <c r="O347" s="131">
        <f t="shared" si="108"/>
        <v>0</v>
      </c>
      <c r="P347" s="62"/>
      <c r="Q347" s="62"/>
      <c r="R347" s="131">
        <f t="shared" si="109"/>
        <v>0</v>
      </c>
    </row>
    <row r="348" spans="1:18" ht="27" customHeight="1">
      <c r="A348" s="53" t="s">
        <v>365</v>
      </c>
      <c r="B348" s="44">
        <v>523</v>
      </c>
      <c r="C348" s="54" t="s">
        <v>35</v>
      </c>
      <c r="D348" s="54" t="s">
        <v>31</v>
      </c>
      <c r="E348" s="54" t="s">
        <v>185</v>
      </c>
      <c r="F348" s="54" t="str">
        <f t="shared" si="116"/>
        <v>08 3 03 74030</v>
      </c>
      <c r="G348" s="54" t="s">
        <v>364</v>
      </c>
      <c r="H348" s="67">
        <f>H349</f>
        <v>0</v>
      </c>
      <c r="I348" s="56">
        <f>I349</f>
        <v>0</v>
      </c>
      <c r="J348" s="163">
        <f t="shared" si="98"/>
        <v>0</v>
      </c>
      <c r="K348" s="164">
        <f>K349</f>
        <v>4000</v>
      </c>
      <c r="L348" s="90">
        <f t="shared" si="94"/>
        <v>4000</v>
      </c>
      <c r="M348" s="55">
        <f>M349</f>
        <v>0</v>
      </c>
      <c r="N348" s="55">
        <f>N349</f>
        <v>20000</v>
      </c>
      <c r="O348" s="131">
        <f t="shared" si="108"/>
        <v>20000</v>
      </c>
      <c r="P348" s="55">
        <f>P349</f>
        <v>0</v>
      </c>
      <c r="Q348" s="55">
        <f>Q349</f>
        <v>0</v>
      </c>
      <c r="R348" s="131">
        <f t="shared" si="109"/>
        <v>0</v>
      </c>
    </row>
    <row r="349" spans="1:18" ht="23.25" customHeight="1">
      <c r="A349" s="53" t="s">
        <v>291</v>
      </c>
      <c r="B349" s="44">
        <v>523</v>
      </c>
      <c r="C349" s="54" t="s">
        <v>35</v>
      </c>
      <c r="D349" s="54" t="s">
        <v>31</v>
      </c>
      <c r="E349" s="54" t="s">
        <v>185</v>
      </c>
      <c r="F349" s="54" t="str">
        <f t="shared" si="116"/>
        <v>08 3 03 74030</v>
      </c>
      <c r="G349" s="54" t="s">
        <v>290</v>
      </c>
      <c r="H349" s="71"/>
      <c r="I349" s="56"/>
      <c r="J349" s="163">
        <f t="shared" si="98"/>
        <v>0</v>
      </c>
      <c r="K349" s="164">
        <v>4000</v>
      </c>
      <c r="L349" s="90">
        <f t="shared" si="94"/>
        <v>4000</v>
      </c>
      <c r="M349" s="62"/>
      <c r="N349" s="62">
        <v>20000</v>
      </c>
      <c r="O349" s="131">
        <f t="shared" si="108"/>
        <v>20000</v>
      </c>
      <c r="P349" s="62"/>
      <c r="Q349" s="62"/>
      <c r="R349" s="131">
        <f t="shared" si="109"/>
        <v>0</v>
      </c>
    </row>
    <row r="350" spans="1:18" ht="24" customHeight="1">
      <c r="A350" s="53" t="s">
        <v>262</v>
      </c>
      <c r="B350" s="44">
        <v>523</v>
      </c>
      <c r="C350" s="54" t="s">
        <v>35</v>
      </c>
      <c r="D350" s="54" t="s">
        <v>31</v>
      </c>
      <c r="E350" s="54" t="s">
        <v>186</v>
      </c>
      <c r="F350" s="54" t="str">
        <f t="shared" si="116"/>
        <v>08 3 04 00000</v>
      </c>
      <c r="G350" s="54"/>
      <c r="H350" s="67">
        <f>H351</f>
        <v>0</v>
      </c>
      <c r="I350" s="56">
        <f>I351</f>
        <v>0</v>
      </c>
      <c r="J350" s="163">
        <f t="shared" si="98"/>
        <v>0</v>
      </c>
      <c r="K350" s="164">
        <f>K351</f>
        <v>0</v>
      </c>
      <c r="L350" s="90">
        <f t="shared" si="94"/>
        <v>0</v>
      </c>
      <c r="M350" s="55">
        <f>M351</f>
        <v>1446.472</v>
      </c>
      <c r="N350" s="55">
        <f>N351</f>
        <v>0</v>
      </c>
      <c r="O350" s="131">
        <f t="shared" si="108"/>
        <v>1446.472</v>
      </c>
      <c r="P350" s="55">
        <f>P351</f>
        <v>0</v>
      </c>
      <c r="Q350" s="55">
        <f>Q351</f>
        <v>0</v>
      </c>
      <c r="R350" s="131">
        <f t="shared" si="109"/>
        <v>0</v>
      </c>
    </row>
    <row r="351" spans="1:18" ht="12.75">
      <c r="A351" s="53" t="s">
        <v>85</v>
      </c>
      <c r="B351" s="44">
        <v>523</v>
      </c>
      <c r="C351" s="54" t="s">
        <v>35</v>
      </c>
      <c r="D351" s="54" t="s">
        <v>31</v>
      </c>
      <c r="E351" s="54" t="s">
        <v>187</v>
      </c>
      <c r="F351" s="54" t="str">
        <f t="shared" si="116"/>
        <v>08 3 04 74210</v>
      </c>
      <c r="G351" s="54"/>
      <c r="H351" s="67">
        <f>H352+H354</f>
        <v>0</v>
      </c>
      <c r="I351" s="56">
        <f>I352+I354</f>
        <v>0</v>
      </c>
      <c r="J351" s="163">
        <f t="shared" si="98"/>
        <v>0</v>
      </c>
      <c r="K351" s="164">
        <f>K352+K354</f>
        <v>0</v>
      </c>
      <c r="L351" s="90">
        <f t="shared" si="94"/>
        <v>0</v>
      </c>
      <c r="M351" s="55">
        <f>M352+M354</f>
        <v>1446.472</v>
      </c>
      <c r="N351" s="55">
        <f>N352+N354</f>
        <v>0</v>
      </c>
      <c r="O351" s="131">
        <f t="shared" si="108"/>
        <v>1446.472</v>
      </c>
      <c r="P351" s="55">
        <f>P352+P354</f>
        <v>0</v>
      </c>
      <c r="Q351" s="55">
        <f>Q352+Q354</f>
        <v>0</v>
      </c>
      <c r="R351" s="131">
        <f t="shared" si="109"/>
        <v>0</v>
      </c>
    </row>
    <row r="352" spans="1:18" ht="24" customHeight="1">
      <c r="A352" s="53" t="s">
        <v>354</v>
      </c>
      <c r="B352" s="44">
        <v>523</v>
      </c>
      <c r="C352" s="54" t="s">
        <v>35</v>
      </c>
      <c r="D352" s="54" t="s">
        <v>31</v>
      </c>
      <c r="E352" s="54" t="s">
        <v>187</v>
      </c>
      <c r="F352" s="54" t="str">
        <f t="shared" si="116"/>
        <v>08 3 04 74210</v>
      </c>
      <c r="G352" s="54" t="s">
        <v>355</v>
      </c>
      <c r="H352" s="67">
        <f>H353</f>
        <v>0</v>
      </c>
      <c r="I352" s="56">
        <f>I353</f>
        <v>0</v>
      </c>
      <c r="J352" s="163">
        <f t="shared" si="98"/>
        <v>0</v>
      </c>
      <c r="K352" s="164">
        <f>K353</f>
        <v>0</v>
      </c>
      <c r="L352" s="90">
        <f t="shared" si="94"/>
        <v>0</v>
      </c>
      <c r="M352" s="55">
        <f>M353</f>
        <v>1446.472</v>
      </c>
      <c r="N352" s="55">
        <f>N353</f>
        <v>0</v>
      </c>
      <c r="O352" s="131">
        <f t="shared" si="108"/>
        <v>1446.472</v>
      </c>
      <c r="P352" s="55">
        <f>P353</f>
        <v>0</v>
      </c>
      <c r="Q352" s="55">
        <f>Q353</f>
        <v>0</v>
      </c>
      <c r="R352" s="131">
        <f t="shared" si="109"/>
        <v>0</v>
      </c>
    </row>
    <row r="353" spans="1:18" ht="25.5">
      <c r="A353" s="53" t="s">
        <v>289</v>
      </c>
      <c r="B353" s="44">
        <v>523</v>
      </c>
      <c r="C353" s="54" t="s">
        <v>35</v>
      </c>
      <c r="D353" s="54" t="s">
        <v>31</v>
      </c>
      <c r="E353" s="54" t="s">
        <v>187</v>
      </c>
      <c r="F353" s="54" t="str">
        <f t="shared" si="116"/>
        <v>08 3 04 74210</v>
      </c>
      <c r="G353" s="54" t="s">
        <v>288</v>
      </c>
      <c r="H353" s="71"/>
      <c r="I353" s="56"/>
      <c r="J353" s="163">
        <f t="shared" si="98"/>
        <v>0</v>
      </c>
      <c r="K353" s="164"/>
      <c r="L353" s="90">
        <f t="shared" si="94"/>
        <v>0</v>
      </c>
      <c r="M353" s="62">
        <v>1446.472</v>
      </c>
      <c r="N353" s="62"/>
      <c r="O353" s="131">
        <f t="shared" si="108"/>
        <v>1446.472</v>
      </c>
      <c r="P353" s="62"/>
      <c r="Q353" s="62"/>
      <c r="R353" s="131">
        <f t="shared" si="109"/>
        <v>0</v>
      </c>
    </row>
    <row r="354" spans="1:18" ht="15" customHeight="1" hidden="1">
      <c r="A354" s="53" t="s">
        <v>356</v>
      </c>
      <c r="B354" s="44">
        <v>523</v>
      </c>
      <c r="C354" s="54" t="s">
        <v>35</v>
      </c>
      <c r="D354" s="54" t="s">
        <v>31</v>
      </c>
      <c r="E354" s="54" t="s">
        <v>187</v>
      </c>
      <c r="F354" s="54" t="str">
        <f>REPLACE(REPLACE(REPLACE(E354,3,," "),5,," "),8,," ")</f>
        <v>08 3 04 74210</v>
      </c>
      <c r="G354" s="54" t="s">
        <v>357</v>
      </c>
      <c r="H354" s="67">
        <f>H355</f>
        <v>0</v>
      </c>
      <c r="I354" s="56">
        <f>I355</f>
        <v>0</v>
      </c>
      <c r="J354" s="163">
        <f t="shared" si="98"/>
        <v>0</v>
      </c>
      <c r="K354" s="164">
        <f>K355</f>
        <v>0</v>
      </c>
      <c r="L354" s="90">
        <f t="shared" si="94"/>
        <v>0</v>
      </c>
      <c r="M354" s="55">
        <f>M355</f>
        <v>0</v>
      </c>
      <c r="N354" s="55">
        <f>N355</f>
        <v>0</v>
      </c>
      <c r="O354" s="131">
        <f t="shared" si="108"/>
        <v>0</v>
      </c>
      <c r="P354" s="55">
        <f>P355</f>
        <v>0</v>
      </c>
      <c r="Q354" s="55">
        <f>Q355</f>
        <v>0</v>
      </c>
      <c r="R354" s="131">
        <f t="shared" si="109"/>
        <v>0</v>
      </c>
    </row>
    <row r="355" spans="1:18" ht="36.75" customHeight="1" hidden="1">
      <c r="A355" s="53" t="s">
        <v>395</v>
      </c>
      <c r="B355" s="44">
        <v>523</v>
      </c>
      <c r="C355" s="54" t="s">
        <v>35</v>
      </c>
      <c r="D355" s="54" t="s">
        <v>31</v>
      </c>
      <c r="E355" s="54" t="s">
        <v>187</v>
      </c>
      <c r="F355" s="54" t="str">
        <f>REPLACE(REPLACE(REPLACE(E355,3,," "),5,," "),8,," ")</f>
        <v>08 3 04 74210</v>
      </c>
      <c r="G355" s="54" t="s">
        <v>68</v>
      </c>
      <c r="H355" s="71"/>
      <c r="I355" s="56"/>
      <c r="J355" s="163">
        <f t="shared" si="98"/>
        <v>0</v>
      </c>
      <c r="K355" s="164"/>
      <c r="L355" s="90">
        <f t="shared" si="94"/>
        <v>0</v>
      </c>
      <c r="M355" s="62"/>
      <c r="N355" s="62"/>
      <c r="O355" s="131">
        <f t="shared" si="108"/>
        <v>0</v>
      </c>
      <c r="P355" s="62"/>
      <c r="Q355" s="62"/>
      <c r="R355" s="131">
        <f t="shared" si="109"/>
        <v>0</v>
      </c>
    </row>
    <row r="356" spans="1:18" s="61" customFormat="1" ht="14.25" customHeight="1">
      <c r="A356" s="57" t="s">
        <v>14</v>
      </c>
      <c r="B356" s="58">
        <v>523</v>
      </c>
      <c r="C356" s="59" t="s">
        <v>35</v>
      </c>
      <c r="D356" s="59" t="s">
        <v>29</v>
      </c>
      <c r="E356" s="59"/>
      <c r="F356" s="59" t="str">
        <f t="shared" si="116"/>
        <v>   </v>
      </c>
      <c r="G356" s="59"/>
      <c r="H356" s="135">
        <f>H357+H411</f>
        <v>64859.78475</v>
      </c>
      <c r="I356" s="60">
        <f>I357+I411</f>
        <v>330.37117</v>
      </c>
      <c r="J356" s="163">
        <f t="shared" si="98"/>
        <v>65190.15592</v>
      </c>
      <c r="K356" s="165">
        <f>K357+K411+K438</f>
        <v>909.1388400000001</v>
      </c>
      <c r="L356" s="90">
        <f t="shared" si="94"/>
        <v>66099.29476</v>
      </c>
      <c r="M356" s="126">
        <f>M357+M411</f>
        <v>59722.015</v>
      </c>
      <c r="N356" s="126">
        <f>N357+N411</f>
        <v>-9003.1</v>
      </c>
      <c r="O356" s="131">
        <f t="shared" si="108"/>
        <v>50718.915</v>
      </c>
      <c r="P356" s="126">
        <f>P357+P411</f>
        <v>55163.915</v>
      </c>
      <c r="Q356" s="126">
        <f>Q357+Q411</f>
        <v>0</v>
      </c>
      <c r="R356" s="131">
        <f t="shared" si="109"/>
        <v>55163.915</v>
      </c>
    </row>
    <row r="357" spans="1:18" ht="27" customHeight="1">
      <c r="A357" s="53" t="s">
        <v>598</v>
      </c>
      <c r="B357" s="44">
        <v>523</v>
      </c>
      <c r="C357" s="54" t="s">
        <v>35</v>
      </c>
      <c r="D357" s="54" t="s">
        <v>29</v>
      </c>
      <c r="E357" s="54" t="s">
        <v>140</v>
      </c>
      <c r="F357" s="54" t="str">
        <f t="shared" si="116"/>
        <v>08 0 00 00000</v>
      </c>
      <c r="G357" s="54"/>
      <c r="H357" s="67">
        <f>H358+H372+H380</f>
        <v>53171.064</v>
      </c>
      <c r="I357" s="56">
        <f>I358+I372+I380</f>
        <v>176.1</v>
      </c>
      <c r="J357" s="163">
        <f t="shared" si="98"/>
        <v>53347.164</v>
      </c>
      <c r="K357" s="164">
        <f>K358+K372+K380</f>
        <v>399.991</v>
      </c>
      <c r="L357" s="90">
        <f t="shared" si="94"/>
        <v>53747.155</v>
      </c>
      <c r="M357" s="55">
        <f>M358+M372+M380</f>
        <v>59722.015</v>
      </c>
      <c r="N357" s="55">
        <f>N358+N372+N380</f>
        <v>-9003.1</v>
      </c>
      <c r="O357" s="131">
        <f t="shared" si="108"/>
        <v>50718.915</v>
      </c>
      <c r="P357" s="55">
        <f>P358+P372+P380</f>
        <v>55163.915</v>
      </c>
      <c r="Q357" s="55">
        <f>Q358+Q372+Q380</f>
        <v>0</v>
      </c>
      <c r="R357" s="131">
        <f t="shared" si="109"/>
        <v>55163.915</v>
      </c>
    </row>
    <row r="358" spans="1:18" ht="27" customHeight="1">
      <c r="A358" s="53" t="s">
        <v>343</v>
      </c>
      <c r="B358" s="44">
        <v>523</v>
      </c>
      <c r="C358" s="54" t="s">
        <v>35</v>
      </c>
      <c r="D358" s="54" t="s">
        <v>29</v>
      </c>
      <c r="E358" s="54" t="s">
        <v>188</v>
      </c>
      <c r="F358" s="54" t="str">
        <f t="shared" si="116"/>
        <v>08 4 00 00000</v>
      </c>
      <c r="G358" s="54"/>
      <c r="H358" s="67">
        <f>H359+H368</f>
        <v>15327.502</v>
      </c>
      <c r="I358" s="56">
        <f>I359+I368</f>
        <v>0</v>
      </c>
      <c r="J358" s="163">
        <f t="shared" si="98"/>
        <v>15327.502</v>
      </c>
      <c r="K358" s="164">
        <f>K359+K368</f>
        <v>-775</v>
      </c>
      <c r="L358" s="90">
        <f t="shared" si="94"/>
        <v>14552.502</v>
      </c>
      <c r="M358" s="55">
        <f>M359+M368</f>
        <v>15750</v>
      </c>
      <c r="N358" s="55">
        <f>N359+N368</f>
        <v>0</v>
      </c>
      <c r="O358" s="131">
        <f t="shared" si="108"/>
        <v>15750</v>
      </c>
      <c r="P358" s="55">
        <f>P359+P368</f>
        <v>18200</v>
      </c>
      <c r="Q358" s="55">
        <f>Q359+Q368</f>
        <v>0</v>
      </c>
      <c r="R358" s="131">
        <f t="shared" si="109"/>
        <v>18200</v>
      </c>
    </row>
    <row r="359" spans="1:18" ht="36.75" customHeight="1">
      <c r="A359" s="53" t="s">
        <v>344</v>
      </c>
      <c r="B359" s="44">
        <v>523</v>
      </c>
      <c r="C359" s="54" t="s">
        <v>35</v>
      </c>
      <c r="D359" s="54" t="s">
        <v>29</v>
      </c>
      <c r="E359" s="54" t="s">
        <v>189</v>
      </c>
      <c r="F359" s="54" t="str">
        <f t="shared" si="116"/>
        <v>08 4 01 00000</v>
      </c>
      <c r="G359" s="54"/>
      <c r="H359" s="67">
        <f>H360+H365</f>
        <v>2564.002</v>
      </c>
      <c r="I359" s="56">
        <f>I365</f>
        <v>0</v>
      </c>
      <c r="J359" s="163">
        <f t="shared" si="98"/>
        <v>2564.002</v>
      </c>
      <c r="K359" s="164">
        <f>K365</f>
        <v>0</v>
      </c>
      <c r="L359" s="90">
        <f t="shared" si="94"/>
        <v>2564.002</v>
      </c>
      <c r="M359" s="55">
        <f>M360+M365</f>
        <v>0</v>
      </c>
      <c r="N359" s="55">
        <f>N360+N365</f>
        <v>0</v>
      </c>
      <c r="O359" s="131">
        <f t="shared" si="108"/>
        <v>0</v>
      </c>
      <c r="P359" s="55">
        <f>P360+P365</f>
        <v>0</v>
      </c>
      <c r="Q359" s="55">
        <f>Q360+Q365</f>
        <v>0</v>
      </c>
      <c r="R359" s="131">
        <f t="shared" si="109"/>
        <v>0</v>
      </c>
    </row>
    <row r="360" spans="1:18" ht="24.75" customHeight="1">
      <c r="A360" s="53" t="s">
        <v>42</v>
      </c>
      <c r="B360" s="44">
        <v>523</v>
      </c>
      <c r="C360" s="54" t="s">
        <v>35</v>
      </c>
      <c r="D360" s="54" t="s">
        <v>29</v>
      </c>
      <c r="E360" s="54" t="s">
        <v>408</v>
      </c>
      <c r="F360" s="54" t="str">
        <f t="shared" si="116"/>
        <v>08 4 01 74010</v>
      </c>
      <c r="G360" s="54"/>
      <c r="H360" s="67">
        <f>H361+H363</f>
        <v>2564.002</v>
      </c>
      <c r="I360" s="56">
        <f>I361+I363</f>
        <v>0</v>
      </c>
      <c r="J360" s="163">
        <f t="shared" si="98"/>
        <v>2564.002</v>
      </c>
      <c r="K360" s="164">
        <f>K361+K363</f>
        <v>0</v>
      </c>
      <c r="L360" s="90">
        <f t="shared" si="94"/>
        <v>2564.002</v>
      </c>
      <c r="M360" s="55">
        <f>M361+M363</f>
        <v>0</v>
      </c>
      <c r="N360" s="55">
        <f>N361+N363</f>
        <v>0</v>
      </c>
      <c r="O360" s="131">
        <f t="shared" si="108"/>
        <v>0</v>
      </c>
      <c r="P360" s="55">
        <f>P361+P363</f>
        <v>0</v>
      </c>
      <c r="Q360" s="55">
        <f>Q361+Q363</f>
        <v>0</v>
      </c>
      <c r="R360" s="131">
        <f t="shared" si="109"/>
        <v>0</v>
      </c>
    </row>
    <row r="361" spans="1:18" ht="24" customHeight="1">
      <c r="A361" s="53" t="s">
        <v>354</v>
      </c>
      <c r="B361" s="44">
        <v>523</v>
      </c>
      <c r="C361" s="54" t="s">
        <v>35</v>
      </c>
      <c r="D361" s="54" t="s">
        <v>29</v>
      </c>
      <c r="E361" s="54" t="s">
        <v>408</v>
      </c>
      <c r="F361" s="54" t="str">
        <f t="shared" si="116"/>
        <v>08 4 01 74010</v>
      </c>
      <c r="G361" s="54" t="s">
        <v>355</v>
      </c>
      <c r="H361" s="67">
        <f>H362</f>
        <v>1500</v>
      </c>
      <c r="I361" s="56">
        <f>I362</f>
        <v>0</v>
      </c>
      <c r="J361" s="163">
        <f t="shared" si="98"/>
        <v>1500</v>
      </c>
      <c r="K361" s="164">
        <f>K362</f>
        <v>0</v>
      </c>
      <c r="L361" s="90">
        <f t="shared" si="94"/>
        <v>1500</v>
      </c>
      <c r="M361" s="55">
        <f>M362</f>
        <v>0</v>
      </c>
      <c r="N361" s="55">
        <f>N362</f>
        <v>0</v>
      </c>
      <c r="O361" s="131">
        <f t="shared" si="108"/>
        <v>0</v>
      </c>
      <c r="P361" s="55">
        <f>P362</f>
        <v>0</v>
      </c>
      <c r="Q361" s="55">
        <f>Q362</f>
        <v>0</v>
      </c>
      <c r="R361" s="131">
        <f t="shared" si="109"/>
        <v>0</v>
      </c>
    </row>
    <row r="362" spans="1:18" ht="24.75" customHeight="1">
      <c r="A362" s="53" t="s">
        <v>289</v>
      </c>
      <c r="B362" s="44">
        <v>523</v>
      </c>
      <c r="C362" s="54" t="s">
        <v>35</v>
      </c>
      <c r="D362" s="54" t="s">
        <v>29</v>
      </c>
      <c r="E362" s="54" t="s">
        <v>408</v>
      </c>
      <c r="F362" s="54" t="str">
        <f t="shared" si="116"/>
        <v>08 4 01 74010</v>
      </c>
      <c r="G362" s="54" t="s">
        <v>288</v>
      </c>
      <c r="H362" s="71">
        <v>1500</v>
      </c>
      <c r="I362" s="56"/>
      <c r="J362" s="163">
        <f t="shared" si="98"/>
        <v>1500</v>
      </c>
      <c r="K362" s="164"/>
      <c r="L362" s="90">
        <f t="shared" si="94"/>
        <v>1500</v>
      </c>
      <c r="M362" s="62"/>
      <c r="N362" s="62"/>
      <c r="O362" s="131">
        <f t="shared" si="108"/>
        <v>0</v>
      </c>
      <c r="P362" s="62"/>
      <c r="Q362" s="62"/>
      <c r="R362" s="131">
        <f t="shared" si="109"/>
        <v>0</v>
      </c>
    </row>
    <row r="363" spans="1:18" ht="24.75" customHeight="1">
      <c r="A363" s="53" t="s">
        <v>365</v>
      </c>
      <c r="B363" s="44">
        <v>523</v>
      </c>
      <c r="C363" s="54" t="s">
        <v>35</v>
      </c>
      <c r="D363" s="54" t="s">
        <v>29</v>
      </c>
      <c r="E363" s="54" t="s">
        <v>408</v>
      </c>
      <c r="F363" s="54" t="str">
        <f t="shared" si="116"/>
        <v>08 4 01 74010</v>
      </c>
      <c r="G363" s="54" t="s">
        <v>364</v>
      </c>
      <c r="H363" s="67">
        <f>H364</f>
        <v>1064.002</v>
      </c>
      <c r="I363" s="56">
        <f>I364</f>
        <v>0</v>
      </c>
      <c r="J363" s="163">
        <f t="shared" si="98"/>
        <v>1064.002</v>
      </c>
      <c r="K363" s="164">
        <f>K364</f>
        <v>0</v>
      </c>
      <c r="L363" s="90">
        <f t="shared" si="94"/>
        <v>1064.002</v>
      </c>
      <c r="M363" s="55">
        <f>M364</f>
        <v>0</v>
      </c>
      <c r="N363" s="55">
        <f>N364</f>
        <v>0</v>
      </c>
      <c r="O363" s="131">
        <f t="shared" si="108"/>
        <v>0</v>
      </c>
      <c r="P363" s="55">
        <f>P364</f>
        <v>0</v>
      </c>
      <c r="Q363" s="55">
        <f>Q364</f>
        <v>0</v>
      </c>
      <c r="R363" s="131">
        <f t="shared" si="109"/>
        <v>0</v>
      </c>
    </row>
    <row r="364" spans="1:18" ht="14.25" customHeight="1">
      <c r="A364" s="53" t="s">
        <v>291</v>
      </c>
      <c r="B364" s="44">
        <v>523</v>
      </c>
      <c r="C364" s="54" t="s">
        <v>35</v>
      </c>
      <c r="D364" s="54" t="s">
        <v>29</v>
      </c>
      <c r="E364" s="54" t="s">
        <v>408</v>
      </c>
      <c r="F364" s="54" t="str">
        <f t="shared" si="116"/>
        <v>08 4 01 74010</v>
      </c>
      <c r="G364" s="54" t="s">
        <v>290</v>
      </c>
      <c r="H364" s="71">
        <v>1064.002</v>
      </c>
      <c r="I364" s="56"/>
      <c r="J364" s="163">
        <f t="shared" si="98"/>
        <v>1064.002</v>
      </c>
      <c r="K364" s="164"/>
      <c r="L364" s="90">
        <f t="shared" si="94"/>
        <v>1064.002</v>
      </c>
      <c r="M364" s="62"/>
      <c r="N364" s="62"/>
      <c r="O364" s="131">
        <f t="shared" si="108"/>
        <v>0</v>
      </c>
      <c r="P364" s="62"/>
      <c r="Q364" s="62"/>
      <c r="R364" s="131">
        <f t="shared" si="109"/>
        <v>0</v>
      </c>
    </row>
    <row r="365" spans="1:18" ht="13.5" customHeight="1" hidden="1">
      <c r="A365" s="53" t="s">
        <v>74</v>
      </c>
      <c r="B365" s="44">
        <v>523</v>
      </c>
      <c r="C365" s="54" t="s">
        <v>35</v>
      </c>
      <c r="D365" s="54" t="s">
        <v>29</v>
      </c>
      <c r="E365" s="54" t="s">
        <v>190</v>
      </c>
      <c r="F365" s="54" t="str">
        <f t="shared" si="116"/>
        <v>08 4 01 74030</v>
      </c>
      <c r="G365" s="54"/>
      <c r="H365" s="67">
        <f>H366</f>
        <v>0</v>
      </c>
      <c r="I365" s="56">
        <f>I366</f>
        <v>0</v>
      </c>
      <c r="J365" s="163">
        <f t="shared" si="98"/>
        <v>0</v>
      </c>
      <c r="K365" s="164">
        <f>K366</f>
        <v>0</v>
      </c>
      <c r="L365" s="90">
        <f t="shared" si="94"/>
        <v>0</v>
      </c>
      <c r="M365" s="55">
        <f>M366</f>
        <v>0</v>
      </c>
      <c r="N365" s="55">
        <f>N366</f>
        <v>0</v>
      </c>
      <c r="O365" s="131">
        <f t="shared" si="108"/>
        <v>0</v>
      </c>
      <c r="P365" s="55">
        <f>P366</f>
        <v>0</v>
      </c>
      <c r="Q365" s="55">
        <f>Q366</f>
        <v>0</v>
      </c>
      <c r="R365" s="131">
        <f t="shared" si="109"/>
        <v>0</v>
      </c>
    </row>
    <row r="366" spans="1:18" ht="27" customHeight="1" hidden="1">
      <c r="A366" s="53" t="s">
        <v>354</v>
      </c>
      <c r="B366" s="44">
        <v>523</v>
      </c>
      <c r="C366" s="54" t="s">
        <v>35</v>
      </c>
      <c r="D366" s="54" t="s">
        <v>29</v>
      </c>
      <c r="E366" s="54" t="s">
        <v>190</v>
      </c>
      <c r="F366" s="54" t="str">
        <f t="shared" si="116"/>
        <v>08 4 01 74030</v>
      </c>
      <c r="G366" s="54" t="s">
        <v>355</v>
      </c>
      <c r="H366" s="67">
        <f>H367</f>
        <v>0</v>
      </c>
      <c r="I366" s="56">
        <f>I367</f>
        <v>0</v>
      </c>
      <c r="J366" s="163">
        <f t="shared" si="98"/>
        <v>0</v>
      </c>
      <c r="K366" s="164">
        <f>K367</f>
        <v>0</v>
      </c>
      <c r="L366" s="90">
        <f t="shared" si="94"/>
        <v>0</v>
      </c>
      <c r="M366" s="55">
        <f>M367</f>
        <v>0</v>
      </c>
      <c r="N366" s="55">
        <f>N367</f>
        <v>0</v>
      </c>
      <c r="O366" s="131">
        <f t="shared" si="108"/>
        <v>0</v>
      </c>
      <c r="P366" s="55">
        <f>P367</f>
        <v>0</v>
      </c>
      <c r="Q366" s="55">
        <f>Q367</f>
        <v>0</v>
      </c>
      <c r="R366" s="131">
        <f t="shared" si="109"/>
        <v>0</v>
      </c>
    </row>
    <row r="367" spans="1:18" ht="24.75" customHeight="1" hidden="1">
      <c r="A367" s="53" t="s">
        <v>289</v>
      </c>
      <c r="B367" s="44">
        <v>523</v>
      </c>
      <c r="C367" s="54" t="s">
        <v>35</v>
      </c>
      <c r="D367" s="54" t="s">
        <v>29</v>
      </c>
      <c r="E367" s="54" t="s">
        <v>190</v>
      </c>
      <c r="F367" s="54" t="str">
        <f t="shared" si="116"/>
        <v>08 4 01 74030</v>
      </c>
      <c r="G367" s="54" t="s">
        <v>288</v>
      </c>
      <c r="H367" s="71"/>
      <c r="I367" s="56"/>
      <c r="J367" s="163">
        <f t="shared" si="98"/>
        <v>0</v>
      </c>
      <c r="K367" s="164"/>
      <c r="L367" s="90">
        <f t="shared" si="94"/>
        <v>0</v>
      </c>
      <c r="M367" s="62"/>
      <c r="N367" s="62"/>
      <c r="O367" s="131">
        <f t="shared" si="108"/>
        <v>0</v>
      </c>
      <c r="P367" s="62"/>
      <c r="Q367" s="62"/>
      <c r="R367" s="131">
        <f t="shared" si="109"/>
        <v>0</v>
      </c>
    </row>
    <row r="368" spans="1:18" ht="36" customHeight="1">
      <c r="A368" s="53" t="s">
        <v>263</v>
      </c>
      <c r="B368" s="44">
        <v>523</v>
      </c>
      <c r="C368" s="54" t="s">
        <v>35</v>
      </c>
      <c r="D368" s="54" t="s">
        <v>29</v>
      </c>
      <c r="E368" s="54" t="s">
        <v>191</v>
      </c>
      <c r="F368" s="54" t="str">
        <f t="shared" si="116"/>
        <v>08 4 02 00000</v>
      </c>
      <c r="G368" s="54"/>
      <c r="H368" s="67">
        <f aca="true" t="shared" si="117" ref="H368:K370">H369</f>
        <v>12763.5</v>
      </c>
      <c r="I368" s="56">
        <f t="shared" si="117"/>
        <v>0</v>
      </c>
      <c r="J368" s="163">
        <f aca="true" t="shared" si="118" ref="J368:J384">H368+I368</f>
        <v>12763.5</v>
      </c>
      <c r="K368" s="164">
        <f t="shared" si="117"/>
        <v>-775</v>
      </c>
      <c r="L368" s="90">
        <f t="shared" si="94"/>
        <v>11988.5</v>
      </c>
      <c r="M368" s="55">
        <f aca="true" t="shared" si="119" ref="M368:N370">M369</f>
        <v>15750</v>
      </c>
      <c r="N368" s="55">
        <f t="shared" si="119"/>
        <v>0</v>
      </c>
      <c r="O368" s="131">
        <f t="shared" si="108"/>
        <v>15750</v>
      </c>
      <c r="P368" s="55">
        <f aca="true" t="shared" si="120" ref="P368:Q370">P369</f>
        <v>18200</v>
      </c>
      <c r="Q368" s="55">
        <f t="shared" si="120"/>
        <v>0</v>
      </c>
      <c r="R368" s="131">
        <f t="shared" si="109"/>
        <v>18200</v>
      </c>
    </row>
    <row r="369" spans="1:18" ht="15" customHeight="1">
      <c r="A369" s="53" t="s">
        <v>15</v>
      </c>
      <c r="B369" s="44">
        <v>523</v>
      </c>
      <c r="C369" s="54" t="s">
        <v>35</v>
      </c>
      <c r="D369" s="54" t="s">
        <v>29</v>
      </c>
      <c r="E369" s="54" t="s">
        <v>192</v>
      </c>
      <c r="F369" s="54" t="str">
        <f t="shared" si="116"/>
        <v>08 4 02 74070</v>
      </c>
      <c r="G369" s="54"/>
      <c r="H369" s="67">
        <f t="shared" si="117"/>
        <v>12763.5</v>
      </c>
      <c r="I369" s="56">
        <f t="shared" si="117"/>
        <v>0</v>
      </c>
      <c r="J369" s="163">
        <f t="shared" si="118"/>
        <v>12763.5</v>
      </c>
      <c r="K369" s="164">
        <f t="shared" si="117"/>
        <v>-775</v>
      </c>
      <c r="L369" s="90">
        <f t="shared" si="94"/>
        <v>11988.5</v>
      </c>
      <c r="M369" s="55">
        <f t="shared" si="119"/>
        <v>15750</v>
      </c>
      <c r="N369" s="55">
        <f t="shared" si="119"/>
        <v>0</v>
      </c>
      <c r="O369" s="131">
        <f t="shared" si="108"/>
        <v>15750</v>
      </c>
      <c r="P369" s="55">
        <f t="shared" si="120"/>
        <v>18200</v>
      </c>
      <c r="Q369" s="55">
        <f t="shared" si="120"/>
        <v>0</v>
      </c>
      <c r="R369" s="131">
        <f t="shared" si="109"/>
        <v>18200</v>
      </c>
    </row>
    <row r="370" spans="1:18" ht="27.75" customHeight="1">
      <c r="A370" s="53" t="s">
        <v>354</v>
      </c>
      <c r="B370" s="44">
        <v>523</v>
      </c>
      <c r="C370" s="54" t="s">
        <v>35</v>
      </c>
      <c r="D370" s="54" t="s">
        <v>29</v>
      </c>
      <c r="E370" s="54" t="s">
        <v>192</v>
      </c>
      <c r="F370" s="54" t="str">
        <f t="shared" si="116"/>
        <v>08 4 02 74070</v>
      </c>
      <c r="G370" s="54" t="s">
        <v>355</v>
      </c>
      <c r="H370" s="67">
        <f t="shared" si="117"/>
        <v>12763.5</v>
      </c>
      <c r="I370" s="56">
        <f t="shared" si="117"/>
        <v>0</v>
      </c>
      <c r="J370" s="163">
        <f t="shared" si="118"/>
        <v>12763.5</v>
      </c>
      <c r="K370" s="164">
        <f t="shared" si="117"/>
        <v>-775</v>
      </c>
      <c r="L370" s="90">
        <f t="shared" si="94"/>
        <v>11988.5</v>
      </c>
      <c r="M370" s="55">
        <f t="shared" si="119"/>
        <v>15750</v>
      </c>
      <c r="N370" s="55">
        <f t="shared" si="119"/>
        <v>0</v>
      </c>
      <c r="O370" s="131">
        <f t="shared" si="108"/>
        <v>15750</v>
      </c>
      <c r="P370" s="55">
        <f t="shared" si="120"/>
        <v>18200</v>
      </c>
      <c r="Q370" s="55">
        <f t="shared" si="120"/>
        <v>0</v>
      </c>
      <c r="R370" s="131">
        <f t="shared" si="109"/>
        <v>18200</v>
      </c>
    </row>
    <row r="371" spans="1:18" ht="26.25" customHeight="1">
      <c r="A371" s="53" t="s">
        <v>289</v>
      </c>
      <c r="B371" s="44">
        <v>523</v>
      </c>
      <c r="C371" s="54" t="s">
        <v>35</v>
      </c>
      <c r="D371" s="54" t="s">
        <v>29</v>
      </c>
      <c r="E371" s="54" t="s">
        <v>192</v>
      </c>
      <c r="F371" s="54" t="str">
        <f t="shared" si="116"/>
        <v>08 4 02 74070</v>
      </c>
      <c r="G371" s="54" t="s">
        <v>288</v>
      </c>
      <c r="H371" s="71">
        <v>12763.5</v>
      </c>
      <c r="I371" s="56"/>
      <c r="J371" s="163">
        <f t="shared" si="118"/>
        <v>12763.5</v>
      </c>
      <c r="K371" s="164">
        <v>-775</v>
      </c>
      <c r="L371" s="90">
        <f t="shared" si="94"/>
        <v>11988.5</v>
      </c>
      <c r="M371" s="62">
        <v>15750</v>
      </c>
      <c r="N371" s="62"/>
      <c r="O371" s="131">
        <f t="shared" si="108"/>
        <v>15750</v>
      </c>
      <c r="P371" s="62">
        <v>18200</v>
      </c>
      <c r="Q371" s="62"/>
      <c r="R371" s="131">
        <f t="shared" si="109"/>
        <v>18200</v>
      </c>
    </row>
    <row r="372" spans="1:18" ht="14.25" customHeight="1">
      <c r="A372" s="53" t="s">
        <v>345</v>
      </c>
      <c r="B372" s="44">
        <v>523</v>
      </c>
      <c r="C372" s="54" t="s">
        <v>35</v>
      </c>
      <c r="D372" s="54" t="s">
        <v>29</v>
      </c>
      <c r="E372" s="54" t="s">
        <v>193</v>
      </c>
      <c r="F372" s="54" t="str">
        <f t="shared" si="116"/>
        <v>08 5 00 00000</v>
      </c>
      <c r="G372" s="54"/>
      <c r="H372" s="67">
        <f>H373</f>
        <v>12003.646</v>
      </c>
      <c r="I372" s="56">
        <f>I373</f>
        <v>0</v>
      </c>
      <c r="J372" s="163">
        <f t="shared" si="118"/>
        <v>12003.646</v>
      </c>
      <c r="K372" s="164">
        <f>K373</f>
        <v>599.991</v>
      </c>
      <c r="L372" s="90">
        <f t="shared" si="94"/>
        <v>12603.637</v>
      </c>
      <c r="M372" s="55">
        <f>M373</f>
        <v>12000</v>
      </c>
      <c r="N372" s="55">
        <f>N373</f>
        <v>0</v>
      </c>
      <c r="O372" s="131">
        <f t="shared" si="108"/>
        <v>12000</v>
      </c>
      <c r="P372" s="55">
        <f>P373</f>
        <v>13000</v>
      </c>
      <c r="Q372" s="55">
        <f>Q373</f>
        <v>0</v>
      </c>
      <c r="R372" s="131">
        <f t="shared" si="109"/>
        <v>13000</v>
      </c>
    </row>
    <row r="373" spans="1:18" ht="25.5">
      <c r="A373" s="53" t="s">
        <v>264</v>
      </c>
      <c r="B373" s="44">
        <v>523</v>
      </c>
      <c r="C373" s="54" t="s">
        <v>35</v>
      </c>
      <c r="D373" s="54" t="s">
        <v>29</v>
      </c>
      <c r="E373" s="54" t="s">
        <v>194</v>
      </c>
      <c r="F373" s="54" t="str">
        <f t="shared" si="116"/>
        <v>08 5 01 00000</v>
      </c>
      <c r="G373" s="54"/>
      <c r="H373" s="67">
        <f>H374+H377</f>
        <v>12003.646</v>
      </c>
      <c r="I373" s="56">
        <f>I374+I377</f>
        <v>0</v>
      </c>
      <c r="J373" s="163">
        <f t="shared" si="118"/>
        <v>12003.646</v>
      </c>
      <c r="K373" s="164">
        <f>K374+K377</f>
        <v>599.991</v>
      </c>
      <c r="L373" s="90">
        <f t="shared" si="94"/>
        <v>12603.637</v>
      </c>
      <c r="M373" s="55">
        <f>M374+M377</f>
        <v>12000</v>
      </c>
      <c r="N373" s="55">
        <f>N374+N377</f>
        <v>0</v>
      </c>
      <c r="O373" s="131">
        <f t="shared" si="108"/>
        <v>12000</v>
      </c>
      <c r="P373" s="55">
        <f>P374+P377</f>
        <v>13000</v>
      </c>
      <c r="Q373" s="55">
        <f>Q374+Q377</f>
        <v>0</v>
      </c>
      <c r="R373" s="131">
        <f t="shared" si="109"/>
        <v>13000</v>
      </c>
    </row>
    <row r="374" spans="1:18" ht="16.5" customHeight="1">
      <c r="A374" s="53" t="s">
        <v>16</v>
      </c>
      <c r="B374" s="44">
        <v>523</v>
      </c>
      <c r="C374" s="54" t="s">
        <v>35</v>
      </c>
      <c r="D374" s="54" t="s">
        <v>29</v>
      </c>
      <c r="E374" s="54" t="s">
        <v>195</v>
      </c>
      <c r="F374" s="54" t="str">
        <f t="shared" si="116"/>
        <v>08 5 01 74090</v>
      </c>
      <c r="G374" s="54"/>
      <c r="H374" s="67">
        <f>H375</f>
        <v>12003.646</v>
      </c>
      <c r="I374" s="56">
        <f>I375</f>
        <v>0</v>
      </c>
      <c r="J374" s="163">
        <f t="shared" si="118"/>
        <v>12003.646</v>
      </c>
      <c r="K374" s="164">
        <f>K375</f>
        <v>599.991</v>
      </c>
      <c r="L374" s="90">
        <f t="shared" si="94"/>
        <v>12603.637</v>
      </c>
      <c r="M374" s="55">
        <f>M375</f>
        <v>12000</v>
      </c>
      <c r="N374" s="55">
        <f>N375</f>
        <v>0</v>
      </c>
      <c r="O374" s="131">
        <f t="shared" si="108"/>
        <v>12000</v>
      </c>
      <c r="P374" s="55">
        <f>P375</f>
        <v>13000</v>
      </c>
      <c r="Q374" s="55">
        <f>Q375</f>
        <v>0</v>
      </c>
      <c r="R374" s="131">
        <f t="shared" si="109"/>
        <v>13000</v>
      </c>
    </row>
    <row r="375" spans="1:18" ht="25.5">
      <c r="A375" s="53" t="s">
        <v>354</v>
      </c>
      <c r="B375" s="44">
        <v>523</v>
      </c>
      <c r="C375" s="54" t="s">
        <v>35</v>
      </c>
      <c r="D375" s="54" t="s">
        <v>29</v>
      </c>
      <c r="E375" s="54" t="s">
        <v>195</v>
      </c>
      <c r="F375" s="54" t="str">
        <f t="shared" si="116"/>
        <v>08 5 01 74090</v>
      </c>
      <c r="G375" s="54" t="s">
        <v>355</v>
      </c>
      <c r="H375" s="67">
        <f>H376</f>
        <v>12003.646</v>
      </c>
      <c r="I375" s="56">
        <f>I376</f>
        <v>0</v>
      </c>
      <c r="J375" s="163">
        <f t="shared" si="118"/>
        <v>12003.646</v>
      </c>
      <c r="K375" s="164">
        <f>K376</f>
        <v>599.991</v>
      </c>
      <c r="L375" s="90">
        <f t="shared" si="94"/>
        <v>12603.637</v>
      </c>
      <c r="M375" s="55">
        <f>M376</f>
        <v>12000</v>
      </c>
      <c r="N375" s="55">
        <f>N376</f>
        <v>0</v>
      </c>
      <c r="O375" s="131">
        <f t="shared" si="108"/>
        <v>12000</v>
      </c>
      <c r="P375" s="55">
        <f>P376</f>
        <v>13000</v>
      </c>
      <c r="Q375" s="55">
        <f>Q376</f>
        <v>0</v>
      </c>
      <c r="R375" s="131">
        <f t="shared" si="109"/>
        <v>13000</v>
      </c>
    </row>
    <row r="376" spans="1:18" ht="25.5">
      <c r="A376" s="53" t="s">
        <v>289</v>
      </c>
      <c r="B376" s="44">
        <v>523</v>
      </c>
      <c r="C376" s="54" t="s">
        <v>35</v>
      </c>
      <c r="D376" s="54" t="s">
        <v>29</v>
      </c>
      <c r="E376" s="54" t="s">
        <v>195</v>
      </c>
      <c r="F376" s="54" t="str">
        <f t="shared" si="116"/>
        <v>08 5 01 74090</v>
      </c>
      <c r="G376" s="54" t="s">
        <v>288</v>
      </c>
      <c r="H376" s="71">
        <v>12003.646</v>
      </c>
      <c r="I376" s="56"/>
      <c r="J376" s="163">
        <f t="shared" si="118"/>
        <v>12003.646</v>
      </c>
      <c r="K376" s="164">
        <v>599.991</v>
      </c>
      <c r="L376" s="90">
        <f t="shared" si="94"/>
        <v>12603.637</v>
      </c>
      <c r="M376" s="62">
        <v>12000</v>
      </c>
      <c r="N376" s="62"/>
      <c r="O376" s="131">
        <f t="shared" si="108"/>
        <v>12000</v>
      </c>
      <c r="P376" s="62">
        <v>13000</v>
      </c>
      <c r="Q376" s="62"/>
      <c r="R376" s="131">
        <f t="shared" si="109"/>
        <v>13000</v>
      </c>
    </row>
    <row r="377" spans="1:18" ht="12.75" hidden="1">
      <c r="A377" s="53" t="s">
        <v>454</v>
      </c>
      <c r="B377" s="44">
        <v>523</v>
      </c>
      <c r="C377" s="54" t="s">
        <v>35</v>
      </c>
      <c r="D377" s="54" t="s">
        <v>29</v>
      </c>
      <c r="E377" s="54" t="s">
        <v>455</v>
      </c>
      <c r="F377" s="54" t="str">
        <f t="shared" si="116"/>
        <v>08 5 01 74100</v>
      </c>
      <c r="G377" s="54"/>
      <c r="H377" s="67">
        <f>H378</f>
        <v>0</v>
      </c>
      <c r="I377" s="70">
        <f>I378</f>
        <v>0</v>
      </c>
      <c r="J377" s="163">
        <f t="shared" si="118"/>
        <v>0</v>
      </c>
      <c r="K377" s="171">
        <f>K378</f>
        <v>0</v>
      </c>
      <c r="L377" s="90">
        <f t="shared" si="94"/>
        <v>0</v>
      </c>
      <c r="M377" s="55">
        <f>M378</f>
        <v>0</v>
      </c>
      <c r="N377" s="55">
        <f>N378</f>
        <v>0</v>
      </c>
      <c r="O377" s="131">
        <f t="shared" si="108"/>
        <v>0</v>
      </c>
      <c r="P377" s="55">
        <f>P378</f>
        <v>0</v>
      </c>
      <c r="Q377" s="55">
        <f>Q378</f>
        <v>0</v>
      </c>
      <c r="R377" s="131">
        <f t="shared" si="109"/>
        <v>0</v>
      </c>
    </row>
    <row r="378" spans="1:18" ht="25.5" hidden="1">
      <c r="A378" s="53" t="s">
        <v>354</v>
      </c>
      <c r="B378" s="44">
        <v>523</v>
      </c>
      <c r="C378" s="54" t="s">
        <v>35</v>
      </c>
      <c r="D378" s="54" t="s">
        <v>29</v>
      </c>
      <c r="E378" s="54" t="s">
        <v>455</v>
      </c>
      <c r="F378" s="54" t="str">
        <f t="shared" si="116"/>
        <v>08 5 01 74100</v>
      </c>
      <c r="G378" s="54" t="s">
        <v>355</v>
      </c>
      <c r="H378" s="67">
        <f>H379</f>
        <v>0</v>
      </c>
      <c r="I378" s="70">
        <f>I379</f>
        <v>0</v>
      </c>
      <c r="J378" s="163">
        <f t="shared" si="118"/>
        <v>0</v>
      </c>
      <c r="K378" s="171">
        <f>K379</f>
        <v>0</v>
      </c>
      <c r="L378" s="90">
        <f t="shared" si="94"/>
        <v>0</v>
      </c>
      <c r="M378" s="55">
        <f>M379</f>
        <v>0</v>
      </c>
      <c r="N378" s="55">
        <f>N379</f>
        <v>0</v>
      </c>
      <c r="O378" s="131">
        <f t="shared" si="108"/>
        <v>0</v>
      </c>
      <c r="P378" s="55">
        <f>P379</f>
        <v>0</v>
      </c>
      <c r="Q378" s="55">
        <f>Q379</f>
        <v>0</v>
      </c>
      <c r="R378" s="131">
        <f t="shared" si="109"/>
        <v>0</v>
      </c>
    </row>
    <row r="379" spans="1:18" ht="25.5" hidden="1">
      <c r="A379" s="53" t="s">
        <v>289</v>
      </c>
      <c r="B379" s="44">
        <v>523</v>
      </c>
      <c r="C379" s="54" t="s">
        <v>35</v>
      </c>
      <c r="D379" s="54" t="s">
        <v>29</v>
      </c>
      <c r="E379" s="54" t="s">
        <v>455</v>
      </c>
      <c r="F379" s="54" t="str">
        <f t="shared" si="116"/>
        <v>08 5 01 74100</v>
      </c>
      <c r="G379" s="54" t="s">
        <v>288</v>
      </c>
      <c r="H379" s="71"/>
      <c r="I379" s="70"/>
      <c r="J379" s="163">
        <f t="shared" si="118"/>
        <v>0</v>
      </c>
      <c r="K379" s="171"/>
      <c r="L379" s="90">
        <f t="shared" si="94"/>
        <v>0</v>
      </c>
      <c r="M379" s="62"/>
      <c r="N379" s="62"/>
      <c r="O379" s="131">
        <f t="shared" si="108"/>
        <v>0</v>
      </c>
      <c r="P379" s="62"/>
      <c r="Q379" s="62"/>
      <c r="R379" s="131">
        <f t="shared" si="109"/>
        <v>0</v>
      </c>
    </row>
    <row r="380" spans="1:18" ht="26.25" customHeight="1">
      <c r="A380" s="53" t="s">
        <v>346</v>
      </c>
      <c r="B380" s="44">
        <v>523</v>
      </c>
      <c r="C380" s="54" t="s">
        <v>35</v>
      </c>
      <c r="D380" s="54" t="s">
        <v>29</v>
      </c>
      <c r="E380" s="54" t="s">
        <v>196</v>
      </c>
      <c r="F380" s="54" t="str">
        <f t="shared" si="116"/>
        <v>08 6 00 00000</v>
      </c>
      <c r="G380" s="54"/>
      <c r="H380" s="67">
        <f>H381+H395+H404</f>
        <v>25839.916</v>
      </c>
      <c r="I380" s="56">
        <f>I381+I395+I404</f>
        <v>176.1</v>
      </c>
      <c r="J380" s="163">
        <f t="shared" si="118"/>
        <v>26016.016</v>
      </c>
      <c r="K380" s="164">
        <f>K381+K395+K404</f>
        <v>575</v>
      </c>
      <c r="L380" s="90">
        <f t="shared" si="94"/>
        <v>26591.016</v>
      </c>
      <c r="M380" s="55">
        <f>M381+M395+M404</f>
        <v>31972.015</v>
      </c>
      <c r="N380" s="55">
        <f>N381+N395+N404</f>
        <v>-9003.1</v>
      </c>
      <c r="O380" s="131">
        <f t="shared" si="108"/>
        <v>22968.915</v>
      </c>
      <c r="P380" s="55">
        <f>P381+P395+P404</f>
        <v>23963.915</v>
      </c>
      <c r="Q380" s="55">
        <f>Q381+Q395+Q404</f>
        <v>0</v>
      </c>
      <c r="R380" s="131">
        <f t="shared" si="109"/>
        <v>23963.915</v>
      </c>
    </row>
    <row r="381" spans="1:18" ht="38.25">
      <c r="A381" s="53" t="s">
        <v>279</v>
      </c>
      <c r="B381" s="44">
        <v>523</v>
      </c>
      <c r="C381" s="54" t="s">
        <v>35</v>
      </c>
      <c r="D381" s="54" t="s">
        <v>29</v>
      </c>
      <c r="E381" s="54" t="s">
        <v>197</v>
      </c>
      <c r="F381" s="54" t="str">
        <f t="shared" si="116"/>
        <v>08 6 01 00000</v>
      </c>
      <c r="G381" s="54"/>
      <c r="H381" s="67">
        <f>H382+H387+H390</f>
        <v>6091.635</v>
      </c>
      <c r="I381" s="56">
        <f>I382+I387+I390</f>
        <v>0</v>
      </c>
      <c r="J381" s="163">
        <f t="shared" si="118"/>
        <v>6091.635</v>
      </c>
      <c r="K381" s="164">
        <f>K382+K387+K390</f>
        <v>420</v>
      </c>
      <c r="L381" s="90">
        <f t="shared" si="94"/>
        <v>6511.635</v>
      </c>
      <c r="M381" s="55">
        <f>M382+M387+M390</f>
        <v>4707.615</v>
      </c>
      <c r="N381" s="55">
        <f>N382+N387+N390</f>
        <v>0</v>
      </c>
      <c r="O381" s="131">
        <f t="shared" si="108"/>
        <v>4707.615</v>
      </c>
      <c r="P381" s="55">
        <f>P382+P387+P390</f>
        <v>5082.615</v>
      </c>
      <c r="Q381" s="55">
        <f>Q382+Q387+Q390</f>
        <v>0</v>
      </c>
      <c r="R381" s="131">
        <f t="shared" si="109"/>
        <v>5082.615</v>
      </c>
    </row>
    <row r="382" spans="1:18" ht="25.5">
      <c r="A382" s="53" t="s">
        <v>42</v>
      </c>
      <c r="B382" s="44">
        <v>523</v>
      </c>
      <c r="C382" s="54" t="s">
        <v>35</v>
      </c>
      <c r="D382" s="54" t="s">
        <v>29</v>
      </c>
      <c r="E382" s="54" t="s">
        <v>198</v>
      </c>
      <c r="F382" s="54" t="str">
        <f t="shared" si="116"/>
        <v>08 6 01 74010</v>
      </c>
      <c r="G382" s="54"/>
      <c r="H382" s="67">
        <f>H383+H385</f>
        <v>1443.647</v>
      </c>
      <c r="I382" s="56">
        <f>I383</f>
        <v>0</v>
      </c>
      <c r="J382" s="163">
        <f t="shared" si="118"/>
        <v>1443.647</v>
      </c>
      <c r="K382" s="164">
        <f>K383</f>
        <v>0</v>
      </c>
      <c r="L382" s="90">
        <f>J382+K382</f>
        <v>1443.647</v>
      </c>
      <c r="M382" s="55">
        <f>M383+M385</f>
        <v>0</v>
      </c>
      <c r="N382" s="55">
        <f>N383+N385</f>
        <v>0</v>
      </c>
      <c r="O382" s="131">
        <f t="shared" si="108"/>
        <v>0</v>
      </c>
      <c r="P382" s="55">
        <f>P383+P385</f>
        <v>0</v>
      </c>
      <c r="Q382" s="55">
        <f>Q383+Q385</f>
        <v>0</v>
      </c>
      <c r="R382" s="131">
        <f t="shared" si="109"/>
        <v>0</v>
      </c>
    </row>
    <row r="383" spans="1:18" ht="25.5">
      <c r="A383" s="53" t="s">
        <v>354</v>
      </c>
      <c r="B383" s="44">
        <v>523</v>
      </c>
      <c r="C383" s="54" t="s">
        <v>35</v>
      </c>
      <c r="D383" s="54" t="s">
        <v>29</v>
      </c>
      <c r="E383" s="54" t="s">
        <v>198</v>
      </c>
      <c r="F383" s="54" t="str">
        <f t="shared" si="116"/>
        <v>08 6 01 74010</v>
      </c>
      <c r="G383" s="54" t="s">
        <v>355</v>
      </c>
      <c r="H383" s="67">
        <f>H384</f>
        <v>1443.647</v>
      </c>
      <c r="I383" s="56">
        <f>I384</f>
        <v>0</v>
      </c>
      <c r="J383" s="163">
        <f t="shared" si="118"/>
        <v>1443.647</v>
      </c>
      <c r="K383" s="164">
        <f>K384</f>
        <v>0</v>
      </c>
      <c r="L383" s="90">
        <f>J383+K383</f>
        <v>1443.647</v>
      </c>
      <c r="M383" s="55">
        <f>M384</f>
        <v>0</v>
      </c>
      <c r="N383" s="55">
        <f>N384</f>
        <v>0</v>
      </c>
      <c r="O383" s="131">
        <f t="shared" si="108"/>
        <v>0</v>
      </c>
      <c r="P383" s="55">
        <f>P384</f>
        <v>0</v>
      </c>
      <c r="Q383" s="55">
        <f>Q384</f>
        <v>0</v>
      </c>
      <c r="R383" s="131">
        <f t="shared" si="109"/>
        <v>0</v>
      </c>
    </row>
    <row r="384" spans="1:18" ht="25.5">
      <c r="A384" s="53" t="s">
        <v>289</v>
      </c>
      <c r="B384" s="44">
        <v>523</v>
      </c>
      <c r="C384" s="54" t="s">
        <v>35</v>
      </c>
      <c r="D384" s="54" t="s">
        <v>29</v>
      </c>
      <c r="E384" s="54" t="s">
        <v>198</v>
      </c>
      <c r="F384" s="54" t="str">
        <f t="shared" si="116"/>
        <v>08 6 01 74010</v>
      </c>
      <c r="G384" s="54" t="s">
        <v>288</v>
      </c>
      <c r="H384" s="71">
        <v>1443.647</v>
      </c>
      <c r="I384" s="56"/>
      <c r="J384" s="163">
        <f t="shared" si="118"/>
        <v>1443.647</v>
      </c>
      <c r="K384" s="164"/>
      <c r="L384" s="90">
        <f>J384+K384</f>
        <v>1443.647</v>
      </c>
      <c r="M384" s="62"/>
      <c r="N384" s="62"/>
      <c r="O384" s="131">
        <f t="shared" si="108"/>
        <v>0</v>
      </c>
      <c r="P384" s="62"/>
      <c r="Q384" s="62"/>
      <c r="R384" s="131">
        <f t="shared" si="109"/>
        <v>0</v>
      </c>
    </row>
    <row r="385" spans="1:18" ht="25.5" hidden="1">
      <c r="A385" s="53" t="s">
        <v>365</v>
      </c>
      <c r="B385" s="44">
        <v>523</v>
      </c>
      <c r="C385" s="54" t="s">
        <v>35</v>
      </c>
      <c r="D385" s="54" t="s">
        <v>29</v>
      </c>
      <c r="E385" s="54" t="s">
        <v>198</v>
      </c>
      <c r="F385" s="54" t="str">
        <f t="shared" si="116"/>
        <v>08 6 01 74010</v>
      </c>
      <c r="G385" s="54" t="s">
        <v>364</v>
      </c>
      <c r="H385" s="71">
        <f>H386</f>
        <v>0</v>
      </c>
      <c r="I385" s="56"/>
      <c r="J385" s="163"/>
      <c r="K385" s="164"/>
      <c r="L385" s="90"/>
      <c r="M385" s="62">
        <f>M386</f>
        <v>0</v>
      </c>
      <c r="N385" s="62">
        <f>N386</f>
        <v>0</v>
      </c>
      <c r="O385" s="131">
        <f t="shared" si="108"/>
        <v>0</v>
      </c>
      <c r="P385" s="62">
        <f>P386</f>
        <v>0</v>
      </c>
      <c r="Q385" s="62">
        <f>Q386</f>
        <v>0</v>
      </c>
      <c r="R385" s="131">
        <f t="shared" si="109"/>
        <v>0</v>
      </c>
    </row>
    <row r="386" spans="1:18" ht="12.75" hidden="1">
      <c r="A386" s="53" t="s">
        <v>291</v>
      </c>
      <c r="B386" s="44">
        <v>523</v>
      </c>
      <c r="C386" s="54" t="s">
        <v>35</v>
      </c>
      <c r="D386" s="54" t="s">
        <v>29</v>
      </c>
      <c r="E386" s="54" t="s">
        <v>198</v>
      </c>
      <c r="F386" s="54" t="str">
        <f t="shared" si="116"/>
        <v>08 6 01 74010</v>
      </c>
      <c r="G386" s="54" t="s">
        <v>290</v>
      </c>
      <c r="H386" s="71"/>
      <c r="I386" s="56"/>
      <c r="J386" s="163"/>
      <c r="K386" s="164"/>
      <c r="L386" s="90"/>
      <c r="M386" s="62"/>
      <c r="N386" s="62"/>
      <c r="O386" s="131">
        <f t="shared" si="108"/>
        <v>0</v>
      </c>
      <c r="P386" s="62"/>
      <c r="Q386" s="62"/>
      <c r="R386" s="131">
        <f t="shared" si="109"/>
        <v>0</v>
      </c>
    </row>
    <row r="387" spans="1:18" ht="24.75" customHeight="1">
      <c r="A387" s="53" t="s">
        <v>57</v>
      </c>
      <c r="B387" s="44">
        <v>523</v>
      </c>
      <c r="C387" s="54" t="s">
        <v>35</v>
      </c>
      <c r="D387" s="54" t="s">
        <v>29</v>
      </c>
      <c r="E387" s="54" t="s">
        <v>199</v>
      </c>
      <c r="F387" s="54" t="str">
        <f t="shared" si="116"/>
        <v>08 6 01 74020</v>
      </c>
      <c r="G387" s="54"/>
      <c r="H387" s="67">
        <f>H388</f>
        <v>4647.988</v>
      </c>
      <c r="I387" s="56">
        <f>I388</f>
        <v>0</v>
      </c>
      <c r="J387" s="163">
        <f aca="true" t="shared" si="121" ref="J387:J456">H387+I387</f>
        <v>4647.988</v>
      </c>
      <c r="K387" s="164">
        <f>K388</f>
        <v>0</v>
      </c>
      <c r="L387" s="90">
        <f aca="true" t="shared" si="122" ref="L387:L398">J387+K387</f>
        <v>4647.988</v>
      </c>
      <c r="M387" s="55">
        <f>M388</f>
        <v>4707.615</v>
      </c>
      <c r="N387" s="55">
        <f>N388</f>
        <v>0</v>
      </c>
      <c r="O387" s="131">
        <f t="shared" si="108"/>
        <v>4707.615</v>
      </c>
      <c r="P387" s="55">
        <f>P388</f>
        <v>5082.615</v>
      </c>
      <c r="Q387" s="55">
        <f>Q388</f>
        <v>0</v>
      </c>
      <c r="R387" s="131">
        <f t="shared" si="109"/>
        <v>5082.615</v>
      </c>
    </row>
    <row r="388" spans="1:18" ht="27" customHeight="1">
      <c r="A388" s="53" t="s">
        <v>354</v>
      </c>
      <c r="B388" s="44">
        <v>523</v>
      </c>
      <c r="C388" s="54" t="s">
        <v>35</v>
      </c>
      <c r="D388" s="54" t="s">
        <v>29</v>
      </c>
      <c r="E388" s="54" t="s">
        <v>199</v>
      </c>
      <c r="F388" s="54" t="str">
        <f t="shared" si="116"/>
        <v>08 6 01 74020</v>
      </c>
      <c r="G388" s="54" t="s">
        <v>355</v>
      </c>
      <c r="H388" s="67">
        <f>H389</f>
        <v>4647.988</v>
      </c>
      <c r="I388" s="56">
        <f>I389</f>
        <v>0</v>
      </c>
      <c r="J388" s="163">
        <f t="shared" si="121"/>
        <v>4647.988</v>
      </c>
      <c r="K388" s="164">
        <f>K389</f>
        <v>0</v>
      </c>
      <c r="L388" s="90">
        <f t="shared" si="122"/>
        <v>4647.988</v>
      </c>
      <c r="M388" s="55">
        <f>M389</f>
        <v>4707.615</v>
      </c>
      <c r="N388" s="55">
        <f>N389</f>
        <v>0</v>
      </c>
      <c r="O388" s="131">
        <f t="shared" si="108"/>
        <v>4707.615</v>
      </c>
      <c r="P388" s="55">
        <f>P389</f>
        <v>5082.615</v>
      </c>
      <c r="Q388" s="55">
        <f>Q389</f>
        <v>0</v>
      </c>
      <c r="R388" s="131">
        <f t="shared" si="109"/>
        <v>5082.615</v>
      </c>
    </row>
    <row r="389" spans="1:18" ht="27" customHeight="1">
      <c r="A389" s="53" t="s">
        <v>289</v>
      </c>
      <c r="B389" s="44">
        <v>523</v>
      </c>
      <c r="C389" s="54" t="s">
        <v>35</v>
      </c>
      <c r="D389" s="54" t="s">
        <v>29</v>
      </c>
      <c r="E389" s="54" t="s">
        <v>199</v>
      </c>
      <c r="F389" s="54" t="str">
        <f t="shared" si="116"/>
        <v>08 6 01 74020</v>
      </c>
      <c r="G389" s="54" t="s">
        <v>288</v>
      </c>
      <c r="H389" s="71">
        <v>4647.988</v>
      </c>
      <c r="I389" s="56"/>
      <c r="J389" s="163">
        <f t="shared" si="121"/>
        <v>4647.988</v>
      </c>
      <c r="K389" s="164"/>
      <c r="L389" s="90">
        <f t="shared" si="122"/>
        <v>4647.988</v>
      </c>
      <c r="M389" s="62">
        <v>4707.615</v>
      </c>
      <c r="N389" s="62"/>
      <c r="O389" s="131">
        <f t="shared" si="108"/>
        <v>4707.615</v>
      </c>
      <c r="P389" s="62">
        <v>5082.615</v>
      </c>
      <c r="Q389" s="62"/>
      <c r="R389" s="131">
        <f t="shared" si="109"/>
        <v>5082.615</v>
      </c>
    </row>
    <row r="390" spans="1:18" ht="15.75" customHeight="1">
      <c r="A390" s="53" t="s">
        <v>74</v>
      </c>
      <c r="B390" s="44">
        <v>523</v>
      </c>
      <c r="C390" s="54" t="s">
        <v>35</v>
      </c>
      <c r="D390" s="54" t="s">
        <v>29</v>
      </c>
      <c r="E390" s="54" t="s">
        <v>419</v>
      </c>
      <c r="F390" s="54" t="str">
        <f t="shared" si="116"/>
        <v>08 6 01 74030</v>
      </c>
      <c r="G390" s="54"/>
      <c r="H390" s="67">
        <f>H391+H393</f>
        <v>0</v>
      </c>
      <c r="I390" s="67">
        <f>I391+I393</f>
        <v>0</v>
      </c>
      <c r="J390" s="163">
        <f t="shared" si="121"/>
        <v>0</v>
      </c>
      <c r="K390" s="166">
        <f>K391+K393</f>
        <v>420</v>
      </c>
      <c r="L390" s="90">
        <f t="shared" si="122"/>
        <v>420</v>
      </c>
      <c r="M390" s="55">
        <f>M391+M393</f>
        <v>0</v>
      </c>
      <c r="N390" s="55">
        <f>N391+N393</f>
        <v>0</v>
      </c>
      <c r="O390" s="131">
        <f t="shared" si="108"/>
        <v>0</v>
      </c>
      <c r="P390" s="55">
        <f>P391+P393</f>
        <v>0</v>
      </c>
      <c r="Q390" s="55">
        <f>Q391+Q393</f>
        <v>0</v>
      </c>
      <c r="R390" s="131">
        <f t="shared" si="109"/>
        <v>0</v>
      </c>
    </row>
    <row r="391" spans="1:18" ht="27" customHeight="1">
      <c r="A391" s="53" t="s">
        <v>354</v>
      </c>
      <c r="B391" s="44">
        <v>523</v>
      </c>
      <c r="C391" s="54" t="s">
        <v>35</v>
      </c>
      <c r="D391" s="54" t="s">
        <v>29</v>
      </c>
      <c r="E391" s="54" t="s">
        <v>419</v>
      </c>
      <c r="F391" s="54" t="str">
        <f>REPLACE(REPLACE(REPLACE(E391,3,," "),5,," "),8,," ")</f>
        <v>08 6 01 74030</v>
      </c>
      <c r="G391" s="54" t="s">
        <v>355</v>
      </c>
      <c r="H391" s="67">
        <f>H392</f>
        <v>0</v>
      </c>
      <c r="I391" s="56">
        <f>I392</f>
        <v>0</v>
      </c>
      <c r="J391" s="163">
        <f t="shared" si="121"/>
        <v>0</v>
      </c>
      <c r="K391" s="164">
        <f>K392</f>
        <v>420</v>
      </c>
      <c r="L391" s="90">
        <f t="shared" si="122"/>
        <v>420</v>
      </c>
      <c r="M391" s="55">
        <f>M392</f>
        <v>0</v>
      </c>
      <c r="N391" s="55">
        <f>N392</f>
        <v>0</v>
      </c>
      <c r="O391" s="131">
        <f t="shared" si="108"/>
        <v>0</v>
      </c>
      <c r="P391" s="55">
        <f>P392</f>
        <v>0</v>
      </c>
      <c r="Q391" s="55">
        <f>Q392</f>
        <v>0</v>
      </c>
      <c r="R391" s="131">
        <f t="shared" si="109"/>
        <v>0</v>
      </c>
    </row>
    <row r="392" spans="1:18" ht="27" customHeight="1">
      <c r="A392" s="53" t="s">
        <v>289</v>
      </c>
      <c r="B392" s="44">
        <v>523</v>
      </c>
      <c r="C392" s="54" t="s">
        <v>35</v>
      </c>
      <c r="D392" s="54" t="s">
        <v>29</v>
      </c>
      <c r="E392" s="54" t="s">
        <v>419</v>
      </c>
      <c r="F392" s="54" t="str">
        <f>REPLACE(REPLACE(REPLACE(E392,3,," "),5,," "),8,," ")</f>
        <v>08 6 01 74030</v>
      </c>
      <c r="G392" s="54" t="s">
        <v>288</v>
      </c>
      <c r="H392" s="71"/>
      <c r="I392" s="56"/>
      <c r="J392" s="163">
        <f t="shared" si="121"/>
        <v>0</v>
      </c>
      <c r="K392" s="164">
        <v>420</v>
      </c>
      <c r="L392" s="90">
        <f t="shared" si="122"/>
        <v>420</v>
      </c>
      <c r="M392" s="62"/>
      <c r="N392" s="62"/>
      <c r="O392" s="131">
        <f t="shared" si="108"/>
        <v>0</v>
      </c>
      <c r="P392" s="62"/>
      <c r="Q392" s="62"/>
      <c r="R392" s="131">
        <f t="shared" si="109"/>
        <v>0</v>
      </c>
    </row>
    <row r="393" spans="1:18" ht="27" customHeight="1" hidden="1">
      <c r="A393" s="53" t="s">
        <v>365</v>
      </c>
      <c r="B393" s="44">
        <v>523</v>
      </c>
      <c r="C393" s="54" t="s">
        <v>35</v>
      </c>
      <c r="D393" s="54" t="s">
        <v>29</v>
      </c>
      <c r="E393" s="54" t="s">
        <v>419</v>
      </c>
      <c r="F393" s="54" t="str">
        <f t="shared" si="116"/>
        <v>08 6 01 74030</v>
      </c>
      <c r="G393" s="54" t="s">
        <v>364</v>
      </c>
      <c r="H393" s="71">
        <f>H394</f>
        <v>0</v>
      </c>
      <c r="I393" s="71">
        <f>I394</f>
        <v>0</v>
      </c>
      <c r="J393" s="163">
        <f t="shared" si="121"/>
        <v>0</v>
      </c>
      <c r="K393" s="167">
        <f>K394</f>
        <v>0</v>
      </c>
      <c r="L393" s="90">
        <f t="shared" si="122"/>
        <v>0</v>
      </c>
      <c r="M393" s="62">
        <f>M394</f>
        <v>0</v>
      </c>
      <c r="N393" s="62">
        <f>N394</f>
        <v>0</v>
      </c>
      <c r="O393" s="131">
        <f t="shared" si="108"/>
        <v>0</v>
      </c>
      <c r="P393" s="62">
        <f>P394</f>
        <v>0</v>
      </c>
      <c r="Q393" s="62">
        <f>Q394</f>
        <v>0</v>
      </c>
      <c r="R393" s="131">
        <f t="shared" si="109"/>
        <v>0</v>
      </c>
    </row>
    <row r="394" spans="1:18" ht="18" customHeight="1" hidden="1">
      <c r="A394" s="53" t="s">
        <v>291</v>
      </c>
      <c r="B394" s="44">
        <v>523</v>
      </c>
      <c r="C394" s="54" t="s">
        <v>35</v>
      </c>
      <c r="D394" s="54" t="s">
        <v>29</v>
      </c>
      <c r="E394" s="54" t="s">
        <v>419</v>
      </c>
      <c r="F394" s="54" t="str">
        <f t="shared" si="116"/>
        <v>08 6 01 74030</v>
      </c>
      <c r="G394" s="54" t="s">
        <v>290</v>
      </c>
      <c r="H394" s="71"/>
      <c r="I394" s="56"/>
      <c r="J394" s="163">
        <f t="shared" si="121"/>
        <v>0</v>
      </c>
      <c r="K394" s="164"/>
      <c r="L394" s="90">
        <f t="shared" si="122"/>
        <v>0</v>
      </c>
      <c r="M394" s="62"/>
      <c r="N394" s="62"/>
      <c r="O394" s="131">
        <f aca="true" t="shared" si="123" ref="O394:O498">M394+N394</f>
        <v>0</v>
      </c>
      <c r="P394" s="62"/>
      <c r="Q394" s="62"/>
      <c r="R394" s="131">
        <f aca="true" t="shared" si="124" ref="R394:R498">P394+Q394</f>
        <v>0</v>
      </c>
    </row>
    <row r="395" spans="1:18" ht="25.5">
      <c r="A395" s="53" t="s">
        <v>265</v>
      </c>
      <c r="B395" s="44">
        <v>523</v>
      </c>
      <c r="C395" s="54" t="s">
        <v>35</v>
      </c>
      <c r="D395" s="54" t="s">
        <v>29</v>
      </c>
      <c r="E395" s="54" t="s">
        <v>200</v>
      </c>
      <c r="F395" s="54" t="str">
        <f t="shared" si="116"/>
        <v>08 6 02 00000</v>
      </c>
      <c r="G395" s="54"/>
      <c r="H395" s="67">
        <f>H396+H399</f>
        <v>19022.242</v>
      </c>
      <c r="I395" s="56">
        <f>I396+I399</f>
        <v>176.1</v>
      </c>
      <c r="J395" s="163">
        <f t="shared" si="121"/>
        <v>19198.341999999997</v>
      </c>
      <c r="K395" s="164">
        <f>K396+K399</f>
        <v>-150</v>
      </c>
      <c r="L395" s="90">
        <f t="shared" si="122"/>
        <v>19048.341999999997</v>
      </c>
      <c r="M395" s="55">
        <f>M396+M399</f>
        <v>26424.399999999998</v>
      </c>
      <c r="N395" s="55">
        <f>N396+N399</f>
        <v>-9003.1</v>
      </c>
      <c r="O395" s="131">
        <f t="shared" si="123"/>
        <v>17421.299999999996</v>
      </c>
      <c r="P395" s="55">
        <f>P396+P399</f>
        <v>18041.3</v>
      </c>
      <c r="Q395" s="55">
        <f>Q396+Q399</f>
        <v>0</v>
      </c>
      <c r="R395" s="131">
        <f t="shared" si="124"/>
        <v>18041.3</v>
      </c>
    </row>
    <row r="396" spans="1:18" ht="17.25" customHeight="1">
      <c r="A396" s="53" t="s">
        <v>58</v>
      </c>
      <c r="B396" s="44">
        <v>523</v>
      </c>
      <c r="C396" s="54" t="s">
        <v>35</v>
      </c>
      <c r="D396" s="54" t="s">
        <v>29</v>
      </c>
      <c r="E396" s="54" t="s">
        <v>201</v>
      </c>
      <c r="F396" s="54" t="str">
        <f t="shared" si="116"/>
        <v>08 6 02 74110</v>
      </c>
      <c r="G396" s="54"/>
      <c r="H396" s="67">
        <f>H397</f>
        <v>851.3</v>
      </c>
      <c r="I396" s="56">
        <f>I397</f>
        <v>0</v>
      </c>
      <c r="J396" s="163">
        <f t="shared" si="121"/>
        <v>851.3</v>
      </c>
      <c r="K396" s="164">
        <f>K397</f>
        <v>-150</v>
      </c>
      <c r="L396" s="90">
        <f t="shared" si="122"/>
        <v>701.3</v>
      </c>
      <c r="M396" s="55">
        <f>M397</f>
        <v>871.3</v>
      </c>
      <c r="N396" s="55">
        <f>N397</f>
        <v>0</v>
      </c>
      <c r="O396" s="131">
        <f t="shared" si="123"/>
        <v>871.3</v>
      </c>
      <c r="P396" s="55">
        <f>P397</f>
        <v>891.3</v>
      </c>
      <c r="Q396" s="55">
        <f>Q397</f>
        <v>0</v>
      </c>
      <c r="R396" s="131">
        <f t="shared" si="124"/>
        <v>891.3</v>
      </c>
    </row>
    <row r="397" spans="1:18" ht="27" customHeight="1">
      <c r="A397" s="53" t="s">
        <v>354</v>
      </c>
      <c r="B397" s="44">
        <v>523</v>
      </c>
      <c r="C397" s="54" t="s">
        <v>35</v>
      </c>
      <c r="D397" s="54" t="s">
        <v>29</v>
      </c>
      <c r="E397" s="54" t="s">
        <v>201</v>
      </c>
      <c r="F397" s="54" t="str">
        <f t="shared" si="116"/>
        <v>08 6 02 74110</v>
      </c>
      <c r="G397" s="54" t="s">
        <v>355</v>
      </c>
      <c r="H397" s="67">
        <f>H398</f>
        <v>851.3</v>
      </c>
      <c r="I397" s="56">
        <f>I398</f>
        <v>0</v>
      </c>
      <c r="J397" s="163">
        <f t="shared" si="121"/>
        <v>851.3</v>
      </c>
      <c r="K397" s="164">
        <f>K398</f>
        <v>-150</v>
      </c>
      <c r="L397" s="90">
        <f t="shared" si="122"/>
        <v>701.3</v>
      </c>
      <c r="M397" s="55">
        <f>M398</f>
        <v>871.3</v>
      </c>
      <c r="N397" s="55">
        <f>N398</f>
        <v>0</v>
      </c>
      <c r="O397" s="131">
        <f t="shared" si="123"/>
        <v>871.3</v>
      </c>
      <c r="P397" s="55">
        <f>P398</f>
        <v>891.3</v>
      </c>
      <c r="Q397" s="55">
        <f>Q398</f>
        <v>0</v>
      </c>
      <c r="R397" s="131">
        <f t="shared" si="124"/>
        <v>891.3</v>
      </c>
    </row>
    <row r="398" spans="1:18" ht="27" customHeight="1">
      <c r="A398" s="53" t="s">
        <v>289</v>
      </c>
      <c r="B398" s="44">
        <v>523</v>
      </c>
      <c r="C398" s="54" t="s">
        <v>35</v>
      </c>
      <c r="D398" s="54" t="s">
        <v>29</v>
      </c>
      <c r="E398" s="54" t="s">
        <v>201</v>
      </c>
      <c r="F398" s="54" t="str">
        <f t="shared" si="116"/>
        <v>08 6 02 74110</v>
      </c>
      <c r="G398" s="54" t="s">
        <v>288</v>
      </c>
      <c r="H398" s="71">
        <v>851.3</v>
      </c>
      <c r="I398" s="56"/>
      <c r="J398" s="163">
        <f t="shared" si="121"/>
        <v>851.3</v>
      </c>
      <c r="K398" s="164">
        <v>-150</v>
      </c>
      <c r="L398" s="90">
        <f t="shared" si="122"/>
        <v>701.3</v>
      </c>
      <c r="M398" s="62">
        <v>871.3</v>
      </c>
      <c r="N398" s="62"/>
      <c r="O398" s="131">
        <f t="shared" si="123"/>
        <v>871.3</v>
      </c>
      <c r="P398" s="62">
        <v>891.3</v>
      </c>
      <c r="Q398" s="62"/>
      <c r="R398" s="131">
        <f t="shared" si="124"/>
        <v>891.3</v>
      </c>
    </row>
    <row r="399" spans="1:18" ht="16.5" customHeight="1">
      <c r="A399" s="53" t="s">
        <v>59</v>
      </c>
      <c r="B399" s="44">
        <v>523</v>
      </c>
      <c r="C399" s="54" t="s">
        <v>35</v>
      </c>
      <c r="D399" s="54" t="s">
        <v>29</v>
      </c>
      <c r="E399" s="54" t="s">
        <v>202</v>
      </c>
      <c r="F399" s="54" t="str">
        <f t="shared" si="116"/>
        <v>08 6 02 74120</v>
      </c>
      <c r="G399" s="54"/>
      <c r="H399" s="67">
        <f>H400+H402</f>
        <v>18170.942</v>
      </c>
      <c r="I399" s="67">
        <f>I400+I402</f>
        <v>176.1</v>
      </c>
      <c r="J399" s="163">
        <f>H399+I399</f>
        <v>18347.041999999998</v>
      </c>
      <c r="K399" s="166">
        <f>K400+K402</f>
        <v>0</v>
      </c>
      <c r="L399" s="90">
        <f>J399+K399</f>
        <v>18347.041999999998</v>
      </c>
      <c r="M399" s="55">
        <f>M400+M402</f>
        <v>25553.1</v>
      </c>
      <c r="N399" s="55">
        <f>N400+N402</f>
        <v>-9003.1</v>
      </c>
      <c r="O399" s="131">
        <f t="shared" si="123"/>
        <v>16550</v>
      </c>
      <c r="P399" s="55">
        <f>P400+P402</f>
        <v>17150</v>
      </c>
      <c r="Q399" s="55">
        <f>Q400+Q402</f>
        <v>0</v>
      </c>
      <c r="R399" s="131">
        <f t="shared" si="124"/>
        <v>17150</v>
      </c>
    </row>
    <row r="400" spans="1:18" ht="27.75" customHeight="1">
      <c r="A400" s="53" t="s">
        <v>354</v>
      </c>
      <c r="B400" s="44">
        <v>523</v>
      </c>
      <c r="C400" s="54" t="s">
        <v>35</v>
      </c>
      <c r="D400" s="54" t="s">
        <v>29</v>
      </c>
      <c r="E400" s="54" t="s">
        <v>202</v>
      </c>
      <c r="F400" s="54" t="str">
        <f t="shared" si="116"/>
        <v>08 6 02 74120</v>
      </c>
      <c r="G400" s="54" t="s">
        <v>355</v>
      </c>
      <c r="H400" s="67">
        <f>H401</f>
        <v>18170.942</v>
      </c>
      <c r="I400" s="56">
        <f>I401</f>
        <v>176.1</v>
      </c>
      <c r="J400" s="163">
        <f t="shared" si="121"/>
        <v>18347.041999999998</v>
      </c>
      <c r="K400" s="164">
        <f>K401</f>
        <v>0</v>
      </c>
      <c r="L400" s="90">
        <f>J400+K400</f>
        <v>18347.041999999998</v>
      </c>
      <c r="M400" s="55">
        <f>M401</f>
        <v>25553.1</v>
      </c>
      <c r="N400" s="55">
        <f>N401</f>
        <v>-9003.1</v>
      </c>
      <c r="O400" s="131">
        <f t="shared" si="123"/>
        <v>16550</v>
      </c>
      <c r="P400" s="55">
        <f>P401</f>
        <v>17150</v>
      </c>
      <c r="Q400" s="55">
        <f>Q401</f>
        <v>0</v>
      </c>
      <c r="R400" s="131">
        <f t="shared" si="124"/>
        <v>17150</v>
      </c>
    </row>
    <row r="401" spans="1:18" ht="27.75" customHeight="1">
      <c r="A401" s="53" t="s">
        <v>289</v>
      </c>
      <c r="B401" s="44">
        <v>523</v>
      </c>
      <c r="C401" s="54" t="s">
        <v>35</v>
      </c>
      <c r="D401" s="54" t="s">
        <v>29</v>
      </c>
      <c r="E401" s="54" t="s">
        <v>202</v>
      </c>
      <c r="F401" s="54" t="str">
        <f t="shared" si="116"/>
        <v>08 6 02 74120</v>
      </c>
      <c r="G401" s="54" t="s">
        <v>288</v>
      </c>
      <c r="H401" s="71">
        <v>18170.942</v>
      </c>
      <c r="I401" s="56">
        <v>176.1</v>
      </c>
      <c r="J401" s="163">
        <f t="shared" si="121"/>
        <v>18347.041999999998</v>
      </c>
      <c r="K401" s="164"/>
      <c r="L401" s="90">
        <f>J401+K401</f>
        <v>18347.041999999998</v>
      </c>
      <c r="M401" s="62">
        <v>25553.1</v>
      </c>
      <c r="N401" s="62">
        <v>-9003.1</v>
      </c>
      <c r="O401" s="131">
        <f t="shared" si="123"/>
        <v>16550</v>
      </c>
      <c r="P401" s="62">
        <v>17150</v>
      </c>
      <c r="Q401" s="62"/>
      <c r="R401" s="131">
        <f t="shared" si="124"/>
        <v>17150</v>
      </c>
    </row>
    <row r="402" spans="1:18" ht="19.5" customHeight="1" hidden="1">
      <c r="A402" s="53" t="s">
        <v>356</v>
      </c>
      <c r="B402" s="44">
        <v>523</v>
      </c>
      <c r="C402" s="54" t="s">
        <v>35</v>
      </c>
      <c r="D402" s="54" t="s">
        <v>29</v>
      </c>
      <c r="E402" s="54" t="s">
        <v>202</v>
      </c>
      <c r="F402" s="54" t="str">
        <f>REPLACE(REPLACE(REPLACE(E402,3,," "),5,," "),8,," ")</f>
        <v>08 6 02 74120</v>
      </c>
      <c r="G402" s="54" t="s">
        <v>357</v>
      </c>
      <c r="H402" s="67">
        <f aca="true" t="shared" si="125" ref="H402:N402">H403</f>
        <v>0</v>
      </c>
      <c r="I402" s="56">
        <f t="shared" si="125"/>
        <v>0</v>
      </c>
      <c r="J402" s="163">
        <f t="shared" si="125"/>
        <v>0</v>
      </c>
      <c r="K402" s="164">
        <f t="shared" si="125"/>
        <v>0</v>
      </c>
      <c r="L402" s="90">
        <f t="shared" si="125"/>
        <v>0</v>
      </c>
      <c r="M402" s="55">
        <f t="shared" si="125"/>
        <v>0</v>
      </c>
      <c r="N402" s="55">
        <f t="shared" si="125"/>
        <v>0</v>
      </c>
      <c r="O402" s="131">
        <f t="shared" si="123"/>
        <v>0</v>
      </c>
      <c r="P402" s="55">
        <f>P403</f>
        <v>0</v>
      </c>
      <c r="Q402" s="55">
        <f>Q403</f>
        <v>0</v>
      </c>
      <c r="R402" s="131">
        <f t="shared" si="124"/>
        <v>0</v>
      </c>
    </row>
    <row r="403" spans="1:18" ht="19.5" customHeight="1" hidden="1">
      <c r="A403" s="53" t="s">
        <v>292</v>
      </c>
      <c r="B403" s="44">
        <v>523</v>
      </c>
      <c r="C403" s="54" t="s">
        <v>35</v>
      </c>
      <c r="D403" s="54" t="s">
        <v>29</v>
      </c>
      <c r="E403" s="54" t="s">
        <v>202</v>
      </c>
      <c r="F403" s="54" t="str">
        <f>REPLACE(REPLACE(REPLACE(E403,3,," "),5,," "),8,," ")</f>
        <v>08 6 02 74120</v>
      </c>
      <c r="G403" s="54" t="s">
        <v>287</v>
      </c>
      <c r="H403" s="71"/>
      <c r="I403" s="56"/>
      <c r="J403" s="163"/>
      <c r="K403" s="164"/>
      <c r="L403" s="90"/>
      <c r="M403" s="62"/>
      <c r="N403" s="62"/>
      <c r="O403" s="131">
        <f t="shared" si="123"/>
        <v>0</v>
      </c>
      <c r="P403" s="62"/>
      <c r="Q403" s="62"/>
      <c r="R403" s="131">
        <f t="shared" si="124"/>
        <v>0</v>
      </c>
    </row>
    <row r="404" spans="1:18" ht="27" customHeight="1">
      <c r="A404" s="53" t="s">
        <v>266</v>
      </c>
      <c r="B404" s="44">
        <v>523</v>
      </c>
      <c r="C404" s="54" t="s">
        <v>35</v>
      </c>
      <c r="D404" s="54" t="s">
        <v>29</v>
      </c>
      <c r="E404" s="54" t="s">
        <v>203</v>
      </c>
      <c r="F404" s="54" t="str">
        <f t="shared" si="116"/>
        <v>08 6 03 00000</v>
      </c>
      <c r="G404" s="54"/>
      <c r="H404" s="67">
        <f>H408</f>
        <v>726.039</v>
      </c>
      <c r="I404" s="56">
        <f>I405+I408</f>
        <v>0</v>
      </c>
      <c r="J404" s="163">
        <f t="shared" si="121"/>
        <v>726.039</v>
      </c>
      <c r="K404" s="164">
        <f>K405+K408</f>
        <v>305</v>
      </c>
      <c r="L404" s="90">
        <f aca="true" t="shared" si="126" ref="L404:L422">J404+K404</f>
        <v>1031.039</v>
      </c>
      <c r="M404" s="55">
        <f>M408</f>
        <v>840</v>
      </c>
      <c r="N404" s="55">
        <f>N408</f>
        <v>0</v>
      </c>
      <c r="O404" s="131">
        <f t="shared" si="123"/>
        <v>840</v>
      </c>
      <c r="P404" s="55">
        <f>P408</f>
        <v>840</v>
      </c>
      <c r="Q404" s="55">
        <f>Q408</f>
        <v>0</v>
      </c>
      <c r="R404" s="131">
        <f t="shared" si="124"/>
        <v>840</v>
      </c>
    </row>
    <row r="405" spans="1:18" ht="18.75" customHeight="1" hidden="1">
      <c r="A405" s="53" t="s">
        <v>396</v>
      </c>
      <c r="B405" s="44">
        <v>523</v>
      </c>
      <c r="C405" s="54" t="s">
        <v>35</v>
      </c>
      <c r="D405" s="54" t="s">
        <v>29</v>
      </c>
      <c r="E405" s="54" t="s">
        <v>397</v>
      </c>
      <c r="F405" s="54" t="str">
        <f>REPLACE(REPLACE(REPLACE(E405,3,," "),5,," "),8,," ")</f>
        <v>08 6 03 74080</v>
      </c>
      <c r="G405" s="54"/>
      <c r="H405" s="67">
        <f>H406</f>
        <v>0</v>
      </c>
      <c r="I405" s="56">
        <f>I406</f>
        <v>0</v>
      </c>
      <c r="J405" s="163">
        <f t="shared" si="121"/>
        <v>0</v>
      </c>
      <c r="K405" s="164">
        <f>K406</f>
        <v>0</v>
      </c>
      <c r="L405" s="90">
        <f t="shared" si="126"/>
        <v>0</v>
      </c>
      <c r="M405" s="55">
        <f>M406</f>
        <v>0</v>
      </c>
      <c r="N405" s="55">
        <f>N406</f>
        <v>0</v>
      </c>
      <c r="O405" s="131">
        <f t="shared" si="123"/>
        <v>0</v>
      </c>
      <c r="P405" s="55">
        <f>P406</f>
        <v>0</v>
      </c>
      <c r="Q405" s="55">
        <f>Q406</f>
        <v>0</v>
      </c>
      <c r="R405" s="131">
        <f t="shared" si="124"/>
        <v>0</v>
      </c>
    </row>
    <row r="406" spans="1:18" ht="28.5" customHeight="1" hidden="1">
      <c r="A406" s="53" t="s">
        <v>354</v>
      </c>
      <c r="B406" s="44">
        <v>523</v>
      </c>
      <c r="C406" s="54" t="s">
        <v>35</v>
      </c>
      <c r="D406" s="54" t="s">
        <v>29</v>
      </c>
      <c r="E406" s="54" t="s">
        <v>397</v>
      </c>
      <c r="F406" s="54" t="str">
        <f>REPLACE(REPLACE(REPLACE(E406,3,," "),5,," "),8,," ")</f>
        <v>08 6 03 74080</v>
      </c>
      <c r="G406" s="54" t="s">
        <v>355</v>
      </c>
      <c r="H406" s="67">
        <f>H407</f>
        <v>0</v>
      </c>
      <c r="I406" s="56">
        <f>I407</f>
        <v>0</v>
      </c>
      <c r="J406" s="163">
        <f t="shared" si="121"/>
        <v>0</v>
      </c>
      <c r="K406" s="164">
        <f>K407</f>
        <v>0</v>
      </c>
      <c r="L406" s="90">
        <f t="shared" si="126"/>
        <v>0</v>
      </c>
      <c r="M406" s="55">
        <f>M407</f>
        <v>0</v>
      </c>
      <c r="N406" s="55">
        <f>N407</f>
        <v>0</v>
      </c>
      <c r="O406" s="131">
        <f t="shared" si="123"/>
        <v>0</v>
      </c>
      <c r="P406" s="55">
        <f>P407</f>
        <v>0</v>
      </c>
      <c r="Q406" s="55">
        <f>Q407</f>
        <v>0</v>
      </c>
      <c r="R406" s="131">
        <f t="shared" si="124"/>
        <v>0</v>
      </c>
    </row>
    <row r="407" spans="1:18" ht="28.5" customHeight="1" hidden="1">
      <c r="A407" s="53" t="s">
        <v>289</v>
      </c>
      <c r="B407" s="44">
        <v>523</v>
      </c>
      <c r="C407" s="54" t="s">
        <v>35</v>
      </c>
      <c r="D407" s="54" t="s">
        <v>29</v>
      </c>
      <c r="E407" s="54" t="s">
        <v>397</v>
      </c>
      <c r="F407" s="54" t="str">
        <f>REPLACE(REPLACE(REPLACE(E407,3,," "),5,," "),8,," ")</f>
        <v>08 6 03 74080</v>
      </c>
      <c r="G407" s="54" t="s">
        <v>288</v>
      </c>
      <c r="H407" s="71"/>
      <c r="I407" s="56"/>
      <c r="J407" s="163">
        <f t="shared" si="121"/>
        <v>0</v>
      </c>
      <c r="K407" s="164"/>
      <c r="L407" s="90">
        <f t="shared" si="126"/>
        <v>0</v>
      </c>
      <c r="M407" s="62"/>
      <c r="N407" s="62"/>
      <c r="O407" s="131">
        <f t="shared" si="123"/>
        <v>0</v>
      </c>
      <c r="P407" s="62"/>
      <c r="Q407" s="62"/>
      <c r="R407" s="131">
        <f t="shared" si="124"/>
        <v>0</v>
      </c>
    </row>
    <row r="408" spans="1:18" ht="16.5" customHeight="1">
      <c r="A408" s="53" t="s">
        <v>60</v>
      </c>
      <c r="B408" s="44">
        <v>523</v>
      </c>
      <c r="C408" s="54" t="s">
        <v>35</v>
      </c>
      <c r="D408" s="54" t="s">
        <v>29</v>
      </c>
      <c r="E408" s="54" t="s">
        <v>204</v>
      </c>
      <c r="F408" s="54" t="str">
        <f t="shared" si="116"/>
        <v>08 6 03 74130</v>
      </c>
      <c r="G408" s="54"/>
      <c r="H408" s="67">
        <f>H409</f>
        <v>726.039</v>
      </c>
      <c r="I408" s="56">
        <f>I409</f>
        <v>0</v>
      </c>
      <c r="J408" s="163">
        <f t="shared" si="121"/>
        <v>726.039</v>
      </c>
      <c r="K408" s="164">
        <f>K409</f>
        <v>305</v>
      </c>
      <c r="L408" s="90">
        <f t="shared" si="126"/>
        <v>1031.039</v>
      </c>
      <c r="M408" s="55">
        <f>M409</f>
        <v>840</v>
      </c>
      <c r="N408" s="55">
        <f>N409</f>
        <v>0</v>
      </c>
      <c r="O408" s="131">
        <f t="shared" si="123"/>
        <v>840</v>
      </c>
      <c r="P408" s="55">
        <f>P409</f>
        <v>840</v>
      </c>
      <c r="Q408" s="55">
        <f>Q409</f>
        <v>0</v>
      </c>
      <c r="R408" s="131">
        <f t="shared" si="124"/>
        <v>840</v>
      </c>
    </row>
    <row r="409" spans="1:18" ht="26.25" customHeight="1">
      <c r="A409" s="53" t="s">
        <v>354</v>
      </c>
      <c r="B409" s="44">
        <v>523</v>
      </c>
      <c r="C409" s="54" t="s">
        <v>35</v>
      </c>
      <c r="D409" s="54" t="s">
        <v>29</v>
      </c>
      <c r="E409" s="54" t="s">
        <v>204</v>
      </c>
      <c r="F409" s="54" t="str">
        <f t="shared" si="116"/>
        <v>08 6 03 74130</v>
      </c>
      <c r="G409" s="54" t="s">
        <v>355</v>
      </c>
      <c r="H409" s="67">
        <f>H410</f>
        <v>726.039</v>
      </c>
      <c r="I409" s="56">
        <f>I410</f>
        <v>0</v>
      </c>
      <c r="J409" s="163">
        <f t="shared" si="121"/>
        <v>726.039</v>
      </c>
      <c r="K409" s="164">
        <f>K410</f>
        <v>305</v>
      </c>
      <c r="L409" s="90">
        <f t="shared" si="126"/>
        <v>1031.039</v>
      </c>
      <c r="M409" s="55">
        <f>M410</f>
        <v>840</v>
      </c>
      <c r="N409" s="55">
        <f>N410</f>
        <v>0</v>
      </c>
      <c r="O409" s="131">
        <f t="shared" si="123"/>
        <v>840</v>
      </c>
      <c r="P409" s="55">
        <f>P410</f>
        <v>840</v>
      </c>
      <c r="Q409" s="55">
        <f>Q410</f>
        <v>0</v>
      </c>
      <c r="R409" s="131">
        <f t="shared" si="124"/>
        <v>840</v>
      </c>
    </row>
    <row r="410" spans="1:18" ht="27" customHeight="1">
      <c r="A410" s="53" t="s">
        <v>637</v>
      </c>
      <c r="B410" s="44">
        <v>523</v>
      </c>
      <c r="C410" s="54" t="s">
        <v>35</v>
      </c>
      <c r="D410" s="54" t="s">
        <v>29</v>
      </c>
      <c r="E410" s="54" t="s">
        <v>204</v>
      </c>
      <c r="F410" s="54" t="str">
        <f t="shared" si="116"/>
        <v>08 6 03 74130</v>
      </c>
      <c r="G410" s="54" t="s">
        <v>288</v>
      </c>
      <c r="H410" s="71">
        <v>726.039</v>
      </c>
      <c r="I410" s="56"/>
      <c r="J410" s="163">
        <f t="shared" si="121"/>
        <v>726.039</v>
      </c>
      <c r="K410" s="164">
        <v>305</v>
      </c>
      <c r="L410" s="90">
        <f t="shared" si="126"/>
        <v>1031.039</v>
      </c>
      <c r="M410" s="62">
        <v>840</v>
      </c>
      <c r="N410" s="62"/>
      <c r="O410" s="131">
        <f t="shared" si="123"/>
        <v>840</v>
      </c>
      <c r="P410" s="62">
        <v>840</v>
      </c>
      <c r="Q410" s="62"/>
      <c r="R410" s="131">
        <f t="shared" si="124"/>
        <v>840</v>
      </c>
    </row>
    <row r="411" spans="1:18" ht="28.5" customHeight="1">
      <c r="A411" s="53" t="s">
        <v>633</v>
      </c>
      <c r="B411" s="44">
        <v>523</v>
      </c>
      <c r="C411" s="54" t="s">
        <v>35</v>
      </c>
      <c r="D411" s="54" t="s">
        <v>29</v>
      </c>
      <c r="E411" s="54" t="s">
        <v>317</v>
      </c>
      <c r="F411" s="54" t="str">
        <f t="shared" si="116"/>
        <v>14 0 00 00000</v>
      </c>
      <c r="G411" s="54"/>
      <c r="H411" s="67">
        <f>H412</f>
        <v>11688.72075</v>
      </c>
      <c r="I411" s="56">
        <f>I412</f>
        <v>154.27116999999998</v>
      </c>
      <c r="J411" s="163">
        <f t="shared" si="121"/>
        <v>11842.99192</v>
      </c>
      <c r="K411" s="164">
        <f>K412</f>
        <v>106.06084</v>
      </c>
      <c r="L411" s="90">
        <f t="shared" si="126"/>
        <v>11949.05276</v>
      </c>
      <c r="M411" s="55">
        <f>M412</f>
        <v>0</v>
      </c>
      <c r="N411" s="55">
        <f>N412</f>
        <v>0</v>
      </c>
      <c r="O411" s="131">
        <f t="shared" si="123"/>
        <v>0</v>
      </c>
      <c r="P411" s="55">
        <f>P412</f>
        <v>0</v>
      </c>
      <c r="Q411" s="55">
        <f>Q412</f>
        <v>0</v>
      </c>
      <c r="R411" s="131">
        <f t="shared" si="124"/>
        <v>0</v>
      </c>
    </row>
    <row r="412" spans="1:18" ht="27" customHeight="1">
      <c r="A412" s="53" t="s">
        <v>326</v>
      </c>
      <c r="B412" s="44">
        <v>523</v>
      </c>
      <c r="C412" s="54" t="s">
        <v>35</v>
      </c>
      <c r="D412" s="54" t="s">
        <v>29</v>
      </c>
      <c r="E412" s="54" t="s">
        <v>316</v>
      </c>
      <c r="F412" s="54" t="str">
        <f t="shared" si="116"/>
        <v>14 1 00 00000</v>
      </c>
      <c r="G412" s="54"/>
      <c r="H412" s="67">
        <f>H413+H417</f>
        <v>11688.72075</v>
      </c>
      <c r="I412" s="67">
        <f>I413+I417</f>
        <v>154.27116999999998</v>
      </c>
      <c r="J412" s="163">
        <f t="shared" si="121"/>
        <v>11842.99192</v>
      </c>
      <c r="K412" s="166">
        <f>K413+K417</f>
        <v>106.06084</v>
      </c>
      <c r="L412" s="90">
        <f t="shared" si="126"/>
        <v>11949.05276</v>
      </c>
      <c r="M412" s="55">
        <f>M413+M417</f>
        <v>0</v>
      </c>
      <c r="N412" s="55">
        <f>N413+N417</f>
        <v>0</v>
      </c>
      <c r="O412" s="131">
        <f t="shared" si="123"/>
        <v>0</v>
      </c>
      <c r="P412" s="55">
        <f>P413+P417</f>
        <v>0</v>
      </c>
      <c r="Q412" s="55">
        <f>Q413+Q417</f>
        <v>0</v>
      </c>
      <c r="R412" s="131">
        <f t="shared" si="124"/>
        <v>0</v>
      </c>
    </row>
    <row r="413" spans="1:18" ht="15.75" customHeight="1">
      <c r="A413" s="53" t="s">
        <v>325</v>
      </c>
      <c r="B413" s="44">
        <v>523</v>
      </c>
      <c r="C413" s="54" t="s">
        <v>35</v>
      </c>
      <c r="D413" s="54" t="s">
        <v>29</v>
      </c>
      <c r="E413" s="54" t="s">
        <v>315</v>
      </c>
      <c r="F413" s="54" t="str">
        <f>REPLACE(REPLACE(REPLACE(E413,3,," "),5,," "),8,," ")</f>
        <v>14 1 01 00000</v>
      </c>
      <c r="G413" s="54"/>
      <c r="H413" s="67">
        <f aca="true" t="shared" si="127" ref="H413:K415">H414</f>
        <v>188.921</v>
      </c>
      <c r="I413" s="67">
        <f t="shared" si="127"/>
        <v>0</v>
      </c>
      <c r="J413" s="163">
        <f t="shared" si="121"/>
        <v>188.921</v>
      </c>
      <c r="K413" s="166">
        <f t="shared" si="127"/>
        <v>0</v>
      </c>
      <c r="L413" s="90">
        <f t="shared" si="126"/>
        <v>188.921</v>
      </c>
      <c r="M413" s="55">
        <f aca="true" t="shared" si="128" ref="M413:N415">M414</f>
        <v>0</v>
      </c>
      <c r="N413" s="55">
        <f t="shared" si="128"/>
        <v>0</v>
      </c>
      <c r="O413" s="131">
        <f t="shared" si="123"/>
        <v>0</v>
      </c>
      <c r="P413" s="55">
        <f aca="true" t="shared" si="129" ref="P413:Q415">P414</f>
        <v>0</v>
      </c>
      <c r="Q413" s="55">
        <f t="shared" si="129"/>
        <v>0</v>
      </c>
      <c r="R413" s="131">
        <f t="shared" si="124"/>
        <v>0</v>
      </c>
    </row>
    <row r="414" spans="1:18" ht="27" customHeight="1">
      <c r="A414" s="53" t="s">
        <v>549</v>
      </c>
      <c r="B414" s="44">
        <v>523</v>
      </c>
      <c r="C414" s="54" t="s">
        <v>35</v>
      </c>
      <c r="D414" s="54" t="s">
        <v>29</v>
      </c>
      <c r="E414" s="54" t="s">
        <v>550</v>
      </c>
      <c r="F414" s="54" t="str">
        <f>REPLACE(REPLACE(REPLACE(E414,3,," "),5,," "),8,," ")</f>
        <v>14 1 01 76520</v>
      </c>
      <c r="G414" s="54"/>
      <c r="H414" s="67">
        <f t="shared" si="127"/>
        <v>188.921</v>
      </c>
      <c r="I414" s="56">
        <f t="shared" si="127"/>
        <v>0</v>
      </c>
      <c r="J414" s="163">
        <f t="shared" si="121"/>
        <v>188.921</v>
      </c>
      <c r="K414" s="164">
        <f t="shared" si="127"/>
        <v>0</v>
      </c>
      <c r="L414" s="90">
        <f t="shared" si="126"/>
        <v>188.921</v>
      </c>
      <c r="M414" s="55">
        <f t="shared" si="128"/>
        <v>0</v>
      </c>
      <c r="N414" s="55">
        <f t="shared" si="128"/>
        <v>0</v>
      </c>
      <c r="O414" s="131">
        <f t="shared" si="123"/>
        <v>0</v>
      </c>
      <c r="P414" s="55">
        <f t="shared" si="129"/>
        <v>0</v>
      </c>
      <c r="Q414" s="55">
        <f t="shared" si="129"/>
        <v>0</v>
      </c>
      <c r="R414" s="131">
        <f t="shared" si="124"/>
        <v>0</v>
      </c>
    </row>
    <row r="415" spans="1:18" ht="12.75" customHeight="1">
      <c r="A415" s="53" t="s">
        <v>356</v>
      </c>
      <c r="B415" s="44">
        <v>523</v>
      </c>
      <c r="C415" s="54" t="s">
        <v>35</v>
      </c>
      <c r="D415" s="54" t="s">
        <v>29</v>
      </c>
      <c r="E415" s="54" t="s">
        <v>550</v>
      </c>
      <c r="F415" s="54" t="str">
        <f>REPLACE(REPLACE(REPLACE(E415,3,," "),5,," "),8,," ")</f>
        <v>14 1 01 76520</v>
      </c>
      <c r="G415" s="54" t="s">
        <v>357</v>
      </c>
      <c r="H415" s="67">
        <f t="shared" si="127"/>
        <v>188.921</v>
      </c>
      <c r="I415" s="56">
        <f t="shared" si="127"/>
        <v>0</v>
      </c>
      <c r="J415" s="163">
        <f t="shared" si="121"/>
        <v>188.921</v>
      </c>
      <c r="K415" s="164">
        <f t="shared" si="127"/>
        <v>0</v>
      </c>
      <c r="L415" s="90">
        <f t="shared" si="126"/>
        <v>188.921</v>
      </c>
      <c r="M415" s="55">
        <f t="shared" si="128"/>
        <v>0</v>
      </c>
      <c r="N415" s="55">
        <f t="shared" si="128"/>
        <v>0</v>
      </c>
      <c r="O415" s="131">
        <f t="shared" si="123"/>
        <v>0</v>
      </c>
      <c r="P415" s="55">
        <f t="shared" si="129"/>
        <v>0</v>
      </c>
      <c r="Q415" s="55">
        <f t="shared" si="129"/>
        <v>0</v>
      </c>
      <c r="R415" s="131">
        <f t="shared" si="124"/>
        <v>0</v>
      </c>
    </row>
    <row r="416" spans="1:18" ht="39.75" customHeight="1">
      <c r="A416" s="53" t="s">
        <v>395</v>
      </c>
      <c r="B416" s="44">
        <v>523</v>
      </c>
      <c r="C416" s="54" t="s">
        <v>35</v>
      </c>
      <c r="D416" s="54" t="s">
        <v>29</v>
      </c>
      <c r="E416" s="54" t="s">
        <v>550</v>
      </c>
      <c r="F416" s="54" t="str">
        <f>REPLACE(REPLACE(REPLACE(E416,3,," "),5,," "),8,," ")</f>
        <v>14 1 01 76520</v>
      </c>
      <c r="G416" s="54" t="s">
        <v>68</v>
      </c>
      <c r="H416" s="71">
        <v>188.921</v>
      </c>
      <c r="I416" s="71"/>
      <c r="J416" s="163">
        <f t="shared" si="121"/>
        <v>188.921</v>
      </c>
      <c r="K416" s="167"/>
      <c r="L416" s="90">
        <f t="shared" si="126"/>
        <v>188.921</v>
      </c>
      <c r="M416" s="62"/>
      <c r="N416" s="62"/>
      <c r="O416" s="131">
        <f t="shared" si="123"/>
        <v>0</v>
      </c>
      <c r="P416" s="62"/>
      <c r="Q416" s="62"/>
      <c r="R416" s="131">
        <f t="shared" si="124"/>
        <v>0</v>
      </c>
    </row>
    <row r="417" spans="1:18" ht="26.25" customHeight="1">
      <c r="A417" s="53" t="s">
        <v>442</v>
      </c>
      <c r="B417" s="44">
        <v>523</v>
      </c>
      <c r="C417" s="54" t="s">
        <v>35</v>
      </c>
      <c r="D417" s="54" t="s">
        <v>29</v>
      </c>
      <c r="E417" s="54" t="s">
        <v>441</v>
      </c>
      <c r="F417" s="54" t="str">
        <f t="shared" si="116"/>
        <v>14 1 F2 00000</v>
      </c>
      <c r="G417" s="54"/>
      <c r="H417" s="67">
        <f>H418</f>
        <v>11499.79975</v>
      </c>
      <c r="I417" s="56">
        <f>I418</f>
        <v>154.27116999999998</v>
      </c>
      <c r="J417" s="163">
        <f t="shared" si="121"/>
        <v>11654.07092</v>
      </c>
      <c r="K417" s="164">
        <f>K418</f>
        <v>106.06084</v>
      </c>
      <c r="L417" s="90">
        <f t="shared" si="126"/>
        <v>11760.13176</v>
      </c>
      <c r="M417" s="55">
        <f>M418</f>
        <v>0</v>
      </c>
      <c r="N417" s="55">
        <f>N418</f>
        <v>0</v>
      </c>
      <c r="O417" s="131">
        <f t="shared" si="123"/>
        <v>0</v>
      </c>
      <c r="P417" s="55">
        <f>P418</f>
        <v>0</v>
      </c>
      <c r="Q417" s="55">
        <f>Q418</f>
        <v>0</v>
      </c>
      <c r="R417" s="131">
        <f t="shared" si="124"/>
        <v>0</v>
      </c>
    </row>
    <row r="418" spans="1:18" ht="25.5" customHeight="1">
      <c r="A418" s="53" t="s">
        <v>443</v>
      </c>
      <c r="B418" s="44">
        <v>523</v>
      </c>
      <c r="C418" s="54" t="s">
        <v>35</v>
      </c>
      <c r="D418" s="54" t="s">
        <v>29</v>
      </c>
      <c r="E418" s="54" t="s">
        <v>440</v>
      </c>
      <c r="F418" s="54" t="str">
        <f t="shared" si="116"/>
        <v>14 1 F2 55550</v>
      </c>
      <c r="G418" s="54"/>
      <c r="H418" s="67">
        <f>H419+H421</f>
        <v>11499.79975</v>
      </c>
      <c r="I418" s="56">
        <f>I419+I421</f>
        <v>154.27116999999998</v>
      </c>
      <c r="J418" s="163">
        <f t="shared" si="121"/>
        <v>11654.07092</v>
      </c>
      <c r="K418" s="164">
        <f>K419+K421</f>
        <v>106.06084</v>
      </c>
      <c r="L418" s="90">
        <f t="shared" si="126"/>
        <v>11760.13176</v>
      </c>
      <c r="M418" s="55">
        <f>M419+M421</f>
        <v>0</v>
      </c>
      <c r="N418" s="55">
        <f>N419+N421</f>
        <v>0</v>
      </c>
      <c r="O418" s="131">
        <f t="shared" si="123"/>
        <v>0</v>
      </c>
      <c r="P418" s="55">
        <f>P419+P421</f>
        <v>0</v>
      </c>
      <c r="Q418" s="55">
        <f>Q419+Q421</f>
        <v>0</v>
      </c>
      <c r="R418" s="131">
        <f t="shared" si="124"/>
        <v>0</v>
      </c>
    </row>
    <row r="419" spans="1:18" ht="24.75" customHeight="1">
      <c r="A419" s="53" t="s">
        <v>373</v>
      </c>
      <c r="B419" s="44">
        <v>523</v>
      </c>
      <c r="C419" s="54" t="s">
        <v>35</v>
      </c>
      <c r="D419" s="54" t="s">
        <v>29</v>
      </c>
      <c r="E419" s="54" t="s">
        <v>440</v>
      </c>
      <c r="F419" s="54" t="str">
        <f t="shared" si="116"/>
        <v>14 1 F2 55550</v>
      </c>
      <c r="G419" s="54" t="s">
        <v>355</v>
      </c>
      <c r="H419" s="67">
        <f>H420</f>
        <v>4278.16935</v>
      </c>
      <c r="I419" s="56">
        <f>I420</f>
        <v>154.27116999999998</v>
      </c>
      <c r="J419" s="163">
        <f t="shared" si="121"/>
        <v>4432.44052</v>
      </c>
      <c r="K419" s="164">
        <f>K420</f>
        <v>106.06084</v>
      </c>
      <c r="L419" s="90">
        <f t="shared" si="126"/>
        <v>4538.50136</v>
      </c>
      <c r="M419" s="55">
        <f>M420</f>
        <v>0</v>
      </c>
      <c r="N419" s="55">
        <f>N420</f>
        <v>0</v>
      </c>
      <c r="O419" s="131">
        <f t="shared" si="123"/>
        <v>0</v>
      </c>
      <c r="P419" s="55">
        <f>P420</f>
        <v>0</v>
      </c>
      <c r="Q419" s="55">
        <f>Q420</f>
        <v>0</v>
      </c>
      <c r="R419" s="131">
        <f t="shared" si="124"/>
        <v>0</v>
      </c>
    </row>
    <row r="420" spans="1:18" ht="27.75" customHeight="1">
      <c r="A420" s="53" t="s">
        <v>289</v>
      </c>
      <c r="B420" s="44">
        <v>523</v>
      </c>
      <c r="C420" s="54" t="s">
        <v>35</v>
      </c>
      <c r="D420" s="54" t="s">
        <v>29</v>
      </c>
      <c r="E420" s="54" t="s">
        <v>440</v>
      </c>
      <c r="F420" s="54" t="str">
        <f t="shared" si="116"/>
        <v>14 1 F2 55550</v>
      </c>
      <c r="G420" s="54" t="s">
        <v>288</v>
      </c>
      <c r="H420" s="71">
        <f>H425+H430+H435</f>
        <v>4278.16935</v>
      </c>
      <c r="I420" s="71">
        <f>I425+I430+I435</f>
        <v>154.27116999999998</v>
      </c>
      <c r="J420" s="163">
        <f t="shared" si="121"/>
        <v>4432.44052</v>
      </c>
      <c r="K420" s="167">
        <f>K425+K430+K435</f>
        <v>106.06084</v>
      </c>
      <c r="L420" s="90">
        <f t="shared" si="126"/>
        <v>4538.50136</v>
      </c>
      <c r="M420" s="62">
        <f>M425+M430+M435</f>
        <v>0</v>
      </c>
      <c r="N420" s="62">
        <f>N425+N430+N435</f>
        <v>0</v>
      </c>
      <c r="O420" s="131">
        <f t="shared" si="123"/>
        <v>0</v>
      </c>
      <c r="P420" s="62">
        <f>P425+P430+P435</f>
        <v>0</v>
      </c>
      <c r="Q420" s="62">
        <f>Q425+Q430+Q435</f>
        <v>0</v>
      </c>
      <c r="R420" s="131">
        <f t="shared" si="124"/>
        <v>0</v>
      </c>
    </row>
    <row r="421" spans="1:18" ht="12.75" customHeight="1">
      <c r="A421" s="53" t="s">
        <v>356</v>
      </c>
      <c r="B421" s="44">
        <v>523</v>
      </c>
      <c r="C421" s="54" t="s">
        <v>35</v>
      </c>
      <c r="D421" s="54" t="s">
        <v>29</v>
      </c>
      <c r="E421" s="54" t="s">
        <v>440</v>
      </c>
      <c r="F421" s="54" t="str">
        <f t="shared" si="116"/>
        <v>14 1 F2 55550</v>
      </c>
      <c r="G421" s="54" t="s">
        <v>357</v>
      </c>
      <c r="H421" s="67">
        <f>H422</f>
        <v>7221.6304</v>
      </c>
      <c r="I421" s="56">
        <f>I422</f>
        <v>0</v>
      </c>
      <c r="J421" s="163">
        <f t="shared" si="121"/>
        <v>7221.6304</v>
      </c>
      <c r="K421" s="164">
        <f>K422</f>
        <v>0</v>
      </c>
      <c r="L421" s="90">
        <f t="shared" si="126"/>
        <v>7221.6304</v>
      </c>
      <c r="M421" s="55">
        <f>M422</f>
        <v>0</v>
      </c>
      <c r="N421" s="55">
        <f>N422</f>
        <v>0</v>
      </c>
      <c r="O421" s="131">
        <f t="shared" si="123"/>
        <v>0</v>
      </c>
      <c r="P421" s="55">
        <f>P422</f>
        <v>0</v>
      </c>
      <c r="Q421" s="55">
        <f>Q422</f>
        <v>0</v>
      </c>
      <c r="R421" s="131">
        <f t="shared" si="124"/>
        <v>0</v>
      </c>
    </row>
    <row r="422" spans="1:18" ht="39.75" customHeight="1">
      <c r="A422" s="53" t="s">
        <v>395</v>
      </c>
      <c r="B422" s="44">
        <v>523</v>
      </c>
      <c r="C422" s="54" t="s">
        <v>35</v>
      </c>
      <c r="D422" s="54" t="s">
        <v>29</v>
      </c>
      <c r="E422" s="54" t="s">
        <v>440</v>
      </c>
      <c r="F422" s="54" t="str">
        <f t="shared" si="116"/>
        <v>14 1 F2 55550</v>
      </c>
      <c r="G422" s="54" t="s">
        <v>68</v>
      </c>
      <c r="H422" s="71">
        <f>H427+H432+H437</f>
        <v>7221.6304</v>
      </c>
      <c r="I422" s="71">
        <f>I427+I432+I437</f>
        <v>0</v>
      </c>
      <c r="J422" s="163">
        <f t="shared" si="121"/>
        <v>7221.6304</v>
      </c>
      <c r="K422" s="167">
        <f>K427+K432+K437</f>
        <v>0</v>
      </c>
      <c r="L422" s="90">
        <f t="shared" si="126"/>
        <v>7221.6304</v>
      </c>
      <c r="M422" s="62">
        <f>M427+M432+M437</f>
        <v>0</v>
      </c>
      <c r="N422" s="62">
        <f>N427+N432+N437</f>
        <v>0</v>
      </c>
      <c r="O422" s="131">
        <f t="shared" si="123"/>
        <v>0</v>
      </c>
      <c r="P422" s="62">
        <f>P427+P432+P437</f>
        <v>0</v>
      </c>
      <c r="Q422" s="62">
        <f>Q427+Q432+Q437</f>
        <v>0</v>
      </c>
      <c r="R422" s="131">
        <f t="shared" si="124"/>
        <v>0</v>
      </c>
    </row>
    <row r="423" spans="1:18" ht="28.5" customHeight="1">
      <c r="A423" s="53" t="s">
        <v>445</v>
      </c>
      <c r="B423" s="44">
        <v>523</v>
      </c>
      <c r="C423" s="54" t="s">
        <v>35</v>
      </c>
      <c r="D423" s="54" t="s">
        <v>29</v>
      </c>
      <c r="E423" s="54" t="s">
        <v>438</v>
      </c>
      <c r="F423" s="54" t="str">
        <f t="shared" si="116"/>
        <v>14 1 F2 55551</v>
      </c>
      <c r="G423" s="54"/>
      <c r="H423" s="67">
        <f>H424+H426</f>
        <v>10747.47475</v>
      </c>
      <c r="I423" s="67">
        <f>I424+I426</f>
        <v>243.30092</v>
      </c>
      <c r="J423" s="163">
        <f>H423+I423</f>
        <v>10990.775669999999</v>
      </c>
      <c r="K423" s="166">
        <f>K424+K426</f>
        <v>0</v>
      </c>
      <c r="L423" s="90">
        <f>J423+K423</f>
        <v>10990.775669999999</v>
      </c>
      <c r="M423" s="55">
        <f>M424+M426</f>
        <v>0</v>
      </c>
      <c r="N423" s="55">
        <f>N424+N426</f>
        <v>0</v>
      </c>
      <c r="O423" s="131">
        <f t="shared" si="123"/>
        <v>0</v>
      </c>
      <c r="P423" s="55">
        <f>P424+P426</f>
        <v>0</v>
      </c>
      <c r="Q423" s="55">
        <f>Q424+Q426</f>
        <v>0</v>
      </c>
      <c r="R423" s="131">
        <f t="shared" si="124"/>
        <v>0</v>
      </c>
    </row>
    <row r="424" spans="1:18" ht="24.75" customHeight="1">
      <c r="A424" s="53" t="s">
        <v>373</v>
      </c>
      <c r="B424" s="44">
        <v>523</v>
      </c>
      <c r="C424" s="54" t="s">
        <v>35</v>
      </c>
      <c r="D424" s="54" t="s">
        <v>29</v>
      </c>
      <c r="E424" s="54" t="s">
        <v>438</v>
      </c>
      <c r="F424" s="54" t="str">
        <f t="shared" si="116"/>
        <v>14 1 F2 55551</v>
      </c>
      <c r="G424" s="54" t="s">
        <v>355</v>
      </c>
      <c r="H424" s="67">
        <f>H425</f>
        <v>3998.2885</v>
      </c>
      <c r="I424" s="56">
        <f>I425</f>
        <v>243.30092</v>
      </c>
      <c r="J424" s="163">
        <f t="shared" si="121"/>
        <v>4241.58942</v>
      </c>
      <c r="K424" s="164">
        <f>K425</f>
        <v>0</v>
      </c>
      <c r="L424" s="90">
        <f>J424+K424</f>
        <v>4241.58942</v>
      </c>
      <c r="M424" s="55">
        <f>M425</f>
        <v>0</v>
      </c>
      <c r="N424" s="55">
        <f>N425</f>
        <v>0</v>
      </c>
      <c r="O424" s="131">
        <f t="shared" si="123"/>
        <v>0</v>
      </c>
      <c r="P424" s="55">
        <f>P425</f>
        <v>0</v>
      </c>
      <c r="Q424" s="55">
        <f>Q425</f>
        <v>0</v>
      </c>
      <c r="R424" s="131">
        <f t="shared" si="124"/>
        <v>0</v>
      </c>
    </row>
    <row r="425" spans="1:18" ht="27.75" customHeight="1">
      <c r="A425" s="53" t="s">
        <v>289</v>
      </c>
      <c r="B425" s="44">
        <v>523</v>
      </c>
      <c r="C425" s="54" t="s">
        <v>35</v>
      </c>
      <c r="D425" s="54" t="s">
        <v>29</v>
      </c>
      <c r="E425" s="54" t="s">
        <v>438</v>
      </c>
      <c r="F425" s="54" t="str">
        <f t="shared" si="116"/>
        <v>14 1 F2 55551</v>
      </c>
      <c r="G425" s="54" t="s">
        <v>288</v>
      </c>
      <c r="H425" s="71">
        <v>3998.2885</v>
      </c>
      <c r="I425" s="56">
        <v>243.30092</v>
      </c>
      <c r="J425" s="163">
        <f>H425+I425</f>
        <v>4241.58942</v>
      </c>
      <c r="K425" s="164"/>
      <c r="L425" s="90">
        <f>J425+K425</f>
        <v>4241.58942</v>
      </c>
      <c r="M425" s="62"/>
      <c r="N425" s="62"/>
      <c r="O425" s="131">
        <f t="shared" si="123"/>
        <v>0</v>
      </c>
      <c r="P425" s="62"/>
      <c r="Q425" s="62"/>
      <c r="R425" s="131">
        <f t="shared" si="124"/>
        <v>0</v>
      </c>
    </row>
    <row r="426" spans="1:18" ht="12.75" customHeight="1">
      <c r="A426" s="53" t="s">
        <v>356</v>
      </c>
      <c r="B426" s="44">
        <v>523</v>
      </c>
      <c r="C426" s="54" t="s">
        <v>35</v>
      </c>
      <c r="D426" s="54" t="s">
        <v>29</v>
      </c>
      <c r="E426" s="54" t="s">
        <v>438</v>
      </c>
      <c r="F426" s="54" t="str">
        <f t="shared" si="116"/>
        <v>14 1 F2 55551</v>
      </c>
      <c r="G426" s="54" t="s">
        <v>357</v>
      </c>
      <c r="H426" s="67">
        <f>H427</f>
        <v>6749.18625</v>
      </c>
      <c r="I426" s="56">
        <f>I427</f>
        <v>0</v>
      </c>
      <c r="J426" s="163">
        <f t="shared" si="121"/>
        <v>6749.18625</v>
      </c>
      <c r="K426" s="164">
        <f>K427</f>
        <v>0</v>
      </c>
      <c r="L426" s="90">
        <f aca="true" t="shared" si="130" ref="L426:L456">J426+K426</f>
        <v>6749.18625</v>
      </c>
      <c r="M426" s="55">
        <f>M427</f>
        <v>0</v>
      </c>
      <c r="N426" s="55">
        <f>N427</f>
        <v>0</v>
      </c>
      <c r="O426" s="131">
        <f t="shared" si="123"/>
        <v>0</v>
      </c>
      <c r="P426" s="55">
        <f>P427</f>
        <v>0</v>
      </c>
      <c r="Q426" s="55">
        <f>Q427</f>
        <v>0</v>
      </c>
      <c r="R426" s="131">
        <f t="shared" si="124"/>
        <v>0</v>
      </c>
    </row>
    <row r="427" spans="1:18" ht="40.5" customHeight="1">
      <c r="A427" s="53" t="s">
        <v>395</v>
      </c>
      <c r="B427" s="44">
        <v>523</v>
      </c>
      <c r="C427" s="54" t="s">
        <v>35</v>
      </c>
      <c r="D427" s="54" t="s">
        <v>29</v>
      </c>
      <c r="E427" s="54" t="s">
        <v>438</v>
      </c>
      <c r="F427" s="54" t="str">
        <f t="shared" si="116"/>
        <v>14 1 F2 55551</v>
      </c>
      <c r="G427" s="54" t="s">
        <v>68</v>
      </c>
      <c r="H427" s="71">
        <v>6749.18625</v>
      </c>
      <c r="I427" s="56"/>
      <c r="J427" s="163">
        <f t="shared" si="121"/>
        <v>6749.18625</v>
      </c>
      <c r="K427" s="164"/>
      <c r="L427" s="90">
        <f t="shared" si="130"/>
        <v>6749.18625</v>
      </c>
      <c r="M427" s="62"/>
      <c r="N427" s="62"/>
      <c r="O427" s="131">
        <f t="shared" si="123"/>
        <v>0</v>
      </c>
      <c r="P427" s="62"/>
      <c r="Q427" s="62"/>
      <c r="R427" s="131">
        <f t="shared" si="124"/>
        <v>0</v>
      </c>
    </row>
    <row r="428" spans="1:18" ht="27.75" customHeight="1" hidden="1">
      <c r="A428" s="53" t="s">
        <v>446</v>
      </c>
      <c r="B428" s="44">
        <v>523</v>
      </c>
      <c r="C428" s="54" t="s">
        <v>35</v>
      </c>
      <c r="D428" s="54" t="s">
        <v>29</v>
      </c>
      <c r="E428" s="54" t="s">
        <v>439</v>
      </c>
      <c r="F428" s="54" t="str">
        <f t="shared" si="116"/>
        <v>14 1 F2 55552</v>
      </c>
      <c r="G428" s="54"/>
      <c r="H428" s="67">
        <f>H429+H431</f>
        <v>0</v>
      </c>
      <c r="I428" s="56">
        <f>I429</f>
        <v>0</v>
      </c>
      <c r="J428" s="163">
        <f t="shared" si="121"/>
        <v>0</v>
      </c>
      <c r="K428" s="164">
        <f>K429</f>
        <v>0</v>
      </c>
      <c r="L428" s="90">
        <f t="shared" si="130"/>
        <v>0</v>
      </c>
      <c r="M428" s="55">
        <f>M429+M431</f>
        <v>0</v>
      </c>
      <c r="N428" s="55">
        <f>N429+N431</f>
        <v>0</v>
      </c>
      <c r="O428" s="131">
        <f t="shared" si="123"/>
        <v>0</v>
      </c>
      <c r="P428" s="55">
        <f>P429+P431</f>
        <v>0</v>
      </c>
      <c r="Q428" s="55">
        <f>Q429+Q431</f>
        <v>0</v>
      </c>
      <c r="R428" s="131">
        <f t="shared" si="124"/>
        <v>0</v>
      </c>
    </row>
    <row r="429" spans="1:18" ht="26.25" customHeight="1" hidden="1">
      <c r="A429" s="53" t="s">
        <v>38</v>
      </c>
      <c r="B429" s="44">
        <v>523</v>
      </c>
      <c r="C429" s="54" t="s">
        <v>35</v>
      </c>
      <c r="D429" s="54" t="s">
        <v>29</v>
      </c>
      <c r="E429" s="54" t="s">
        <v>439</v>
      </c>
      <c r="F429" s="54" t="str">
        <f t="shared" si="116"/>
        <v>14 1 F2 55552</v>
      </c>
      <c r="G429" s="54" t="s">
        <v>355</v>
      </c>
      <c r="H429" s="67">
        <f>H430</f>
        <v>0</v>
      </c>
      <c r="I429" s="56">
        <f>I430</f>
        <v>0</v>
      </c>
      <c r="J429" s="163">
        <f t="shared" si="121"/>
        <v>0</v>
      </c>
      <c r="K429" s="164">
        <f>K430</f>
        <v>0</v>
      </c>
      <c r="L429" s="90">
        <f t="shared" si="130"/>
        <v>0</v>
      </c>
      <c r="M429" s="55">
        <f>M430</f>
        <v>0</v>
      </c>
      <c r="N429" s="55">
        <f>N430</f>
        <v>0</v>
      </c>
      <c r="O429" s="131">
        <f t="shared" si="123"/>
        <v>0</v>
      </c>
      <c r="P429" s="55">
        <f>P430</f>
        <v>0</v>
      </c>
      <c r="Q429" s="55">
        <f>Q430</f>
        <v>0</v>
      </c>
      <c r="R429" s="131">
        <f t="shared" si="124"/>
        <v>0</v>
      </c>
    </row>
    <row r="430" spans="1:18" ht="26.25" customHeight="1" hidden="1">
      <c r="A430" s="53" t="s">
        <v>289</v>
      </c>
      <c r="B430" s="44">
        <v>523</v>
      </c>
      <c r="C430" s="54" t="s">
        <v>35</v>
      </c>
      <c r="D430" s="54" t="s">
        <v>29</v>
      </c>
      <c r="E430" s="54" t="s">
        <v>439</v>
      </c>
      <c r="F430" s="54" t="str">
        <f t="shared" si="116"/>
        <v>14 1 F2 55552</v>
      </c>
      <c r="G430" s="54" t="s">
        <v>288</v>
      </c>
      <c r="H430" s="71"/>
      <c r="I430" s="56"/>
      <c r="J430" s="163">
        <f t="shared" si="121"/>
        <v>0</v>
      </c>
      <c r="K430" s="164"/>
      <c r="L430" s="90">
        <f t="shared" si="130"/>
        <v>0</v>
      </c>
      <c r="M430" s="62"/>
      <c r="N430" s="62"/>
      <c r="O430" s="131">
        <f t="shared" si="123"/>
        <v>0</v>
      </c>
      <c r="P430" s="62"/>
      <c r="Q430" s="62"/>
      <c r="R430" s="131">
        <f t="shared" si="124"/>
        <v>0</v>
      </c>
    </row>
    <row r="431" spans="1:18" ht="17.25" customHeight="1" hidden="1">
      <c r="A431" s="53" t="s">
        <v>356</v>
      </c>
      <c r="B431" s="44">
        <v>523</v>
      </c>
      <c r="C431" s="54" t="s">
        <v>35</v>
      </c>
      <c r="D431" s="54" t="s">
        <v>29</v>
      </c>
      <c r="E431" s="54" t="s">
        <v>439</v>
      </c>
      <c r="F431" s="54" t="str">
        <f t="shared" si="116"/>
        <v>14 1 F2 55552</v>
      </c>
      <c r="G431" s="54" t="s">
        <v>357</v>
      </c>
      <c r="H431" s="67">
        <f>H432</f>
        <v>0</v>
      </c>
      <c r="I431" s="56">
        <f>I432</f>
        <v>0</v>
      </c>
      <c r="J431" s="163">
        <f t="shared" si="121"/>
        <v>0</v>
      </c>
      <c r="K431" s="164">
        <f>K432</f>
        <v>0</v>
      </c>
      <c r="L431" s="90">
        <f t="shared" si="130"/>
        <v>0</v>
      </c>
      <c r="M431" s="55">
        <f>M432</f>
        <v>0</v>
      </c>
      <c r="N431" s="55">
        <f>N432</f>
        <v>0</v>
      </c>
      <c r="O431" s="131">
        <f t="shared" si="123"/>
        <v>0</v>
      </c>
      <c r="P431" s="55">
        <f>P432</f>
        <v>0</v>
      </c>
      <c r="Q431" s="55">
        <f>Q432</f>
        <v>0</v>
      </c>
      <c r="R431" s="131">
        <f t="shared" si="124"/>
        <v>0</v>
      </c>
    </row>
    <row r="432" spans="1:18" ht="41.25" customHeight="1" hidden="1">
      <c r="A432" s="53" t="s">
        <v>395</v>
      </c>
      <c r="B432" s="44">
        <v>523</v>
      </c>
      <c r="C432" s="54" t="s">
        <v>35</v>
      </c>
      <c r="D432" s="54" t="s">
        <v>29</v>
      </c>
      <c r="E432" s="54" t="s">
        <v>439</v>
      </c>
      <c r="F432" s="54" t="str">
        <f t="shared" si="116"/>
        <v>14 1 F2 55552</v>
      </c>
      <c r="G432" s="54" t="s">
        <v>68</v>
      </c>
      <c r="H432" s="71"/>
      <c r="I432" s="56"/>
      <c r="J432" s="163">
        <f t="shared" si="121"/>
        <v>0</v>
      </c>
      <c r="K432" s="164"/>
      <c r="L432" s="90">
        <f t="shared" si="130"/>
        <v>0</v>
      </c>
      <c r="M432" s="62"/>
      <c r="N432" s="62"/>
      <c r="O432" s="131">
        <f t="shared" si="123"/>
        <v>0</v>
      </c>
      <c r="P432" s="62"/>
      <c r="Q432" s="62"/>
      <c r="R432" s="131">
        <f t="shared" si="124"/>
        <v>0</v>
      </c>
    </row>
    <row r="433" spans="1:18" ht="26.25" customHeight="1">
      <c r="A433" s="53" t="s">
        <v>447</v>
      </c>
      <c r="B433" s="44">
        <v>523</v>
      </c>
      <c r="C433" s="54" t="s">
        <v>35</v>
      </c>
      <c r="D433" s="54" t="s">
        <v>29</v>
      </c>
      <c r="E433" s="54" t="s">
        <v>437</v>
      </c>
      <c r="F433" s="54" t="str">
        <f>REPLACE(REPLACE(REPLACE(E433,3,," "),5,," "),8,," ")</f>
        <v>14 1 F2 55553</v>
      </c>
      <c r="G433" s="54"/>
      <c r="H433" s="67">
        <f>H434+H436</f>
        <v>752.325</v>
      </c>
      <c r="I433" s="67">
        <f>I434+I436</f>
        <v>-89.02975</v>
      </c>
      <c r="J433" s="163">
        <f t="shared" si="121"/>
        <v>663.29525</v>
      </c>
      <c r="K433" s="166">
        <f>K434+K436</f>
        <v>106.06084</v>
      </c>
      <c r="L433" s="90">
        <f t="shared" si="130"/>
        <v>769.35609</v>
      </c>
      <c r="M433" s="55">
        <f>M434+M436</f>
        <v>0</v>
      </c>
      <c r="N433" s="55">
        <f>N434+N436</f>
        <v>0</v>
      </c>
      <c r="O433" s="131">
        <f t="shared" si="123"/>
        <v>0</v>
      </c>
      <c r="P433" s="55">
        <f>P434+P436</f>
        <v>0</v>
      </c>
      <c r="Q433" s="55">
        <f>Q434+Q436</f>
        <v>0</v>
      </c>
      <c r="R433" s="131">
        <f t="shared" si="124"/>
        <v>0</v>
      </c>
    </row>
    <row r="434" spans="1:18" ht="26.25" customHeight="1">
      <c r="A434" s="53" t="s">
        <v>373</v>
      </c>
      <c r="B434" s="44">
        <v>523</v>
      </c>
      <c r="C434" s="54" t="s">
        <v>35</v>
      </c>
      <c r="D434" s="54" t="s">
        <v>29</v>
      </c>
      <c r="E434" s="54" t="s">
        <v>437</v>
      </c>
      <c r="F434" s="54" t="str">
        <f>REPLACE(REPLACE(REPLACE(E434,3,," "),5,," "),8,," ")</f>
        <v>14 1 F2 55553</v>
      </c>
      <c r="G434" s="54" t="s">
        <v>355</v>
      </c>
      <c r="H434" s="67">
        <f>H435</f>
        <v>279.88085</v>
      </c>
      <c r="I434" s="56">
        <f>I435</f>
        <v>-89.02975</v>
      </c>
      <c r="J434" s="163">
        <f t="shared" si="121"/>
        <v>190.8511</v>
      </c>
      <c r="K434" s="164">
        <f>K435</f>
        <v>106.06084</v>
      </c>
      <c r="L434" s="90">
        <f t="shared" si="130"/>
        <v>296.91194</v>
      </c>
      <c r="M434" s="55">
        <f>M435</f>
        <v>0</v>
      </c>
      <c r="N434" s="55">
        <f>N435</f>
        <v>0</v>
      </c>
      <c r="O434" s="131">
        <f t="shared" si="123"/>
        <v>0</v>
      </c>
      <c r="P434" s="55">
        <f>P435</f>
        <v>0</v>
      </c>
      <c r="Q434" s="55">
        <f>Q435</f>
        <v>0</v>
      </c>
      <c r="R434" s="131">
        <f t="shared" si="124"/>
        <v>0</v>
      </c>
    </row>
    <row r="435" spans="1:18" ht="26.25" customHeight="1">
      <c r="A435" s="53" t="s">
        <v>289</v>
      </c>
      <c r="B435" s="44">
        <v>523</v>
      </c>
      <c r="C435" s="54" t="s">
        <v>35</v>
      </c>
      <c r="D435" s="54" t="s">
        <v>29</v>
      </c>
      <c r="E435" s="54" t="s">
        <v>437</v>
      </c>
      <c r="F435" s="54" t="str">
        <f>REPLACE(REPLACE(REPLACE(E435,3,," "),5,," "),8,," ")</f>
        <v>14 1 F2 55553</v>
      </c>
      <c r="G435" s="54" t="s">
        <v>288</v>
      </c>
      <c r="H435" s="71">
        <v>279.88085</v>
      </c>
      <c r="I435" s="56">
        <v>-89.02975</v>
      </c>
      <c r="J435" s="163">
        <f t="shared" si="121"/>
        <v>190.8511</v>
      </c>
      <c r="K435" s="164">
        <v>106.06084</v>
      </c>
      <c r="L435" s="90">
        <f t="shared" si="130"/>
        <v>296.91194</v>
      </c>
      <c r="M435" s="62"/>
      <c r="N435" s="62"/>
      <c r="O435" s="131">
        <f t="shared" si="123"/>
        <v>0</v>
      </c>
      <c r="P435" s="62"/>
      <c r="Q435" s="62"/>
      <c r="R435" s="131">
        <f t="shared" si="124"/>
        <v>0</v>
      </c>
    </row>
    <row r="436" spans="1:18" ht="15.75" customHeight="1">
      <c r="A436" s="53" t="s">
        <v>356</v>
      </c>
      <c r="B436" s="44">
        <v>523</v>
      </c>
      <c r="C436" s="54" t="s">
        <v>35</v>
      </c>
      <c r="D436" s="54" t="s">
        <v>29</v>
      </c>
      <c r="E436" s="54" t="s">
        <v>437</v>
      </c>
      <c r="F436" s="54" t="str">
        <f>REPLACE(REPLACE(REPLACE(E436,3,," "),5,," "),8,," ")</f>
        <v>14 1 F2 55553</v>
      </c>
      <c r="G436" s="54" t="s">
        <v>357</v>
      </c>
      <c r="H436" s="67">
        <f>H437</f>
        <v>472.44415</v>
      </c>
      <c r="I436" s="56">
        <f>I437</f>
        <v>0</v>
      </c>
      <c r="J436" s="163">
        <f t="shared" si="121"/>
        <v>472.44415</v>
      </c>
      <c r="K436" s="164">
        <f>K437</f>
        <v>0</v>
      </c>
      <c r="L436" s="90">
        <f t="shared" si="130"/>
        <v>472.44415</v>
      </c>
      <c r="M436" s="55">
        <f>M437</f>
        <v>0</v>
      </c>
      <c r="N436" s="55">
        <f>N437</f>
        <v>0</v>
      </c>
      <c r="O436" s="131">
        <f t="shared" si="123"/>
        <v>0</v>
      </c>
      <c r="P436" s="55">
        <f>P437</f>
        <v>0</v>
      </c>
      <c r="Q436" s="55">
        <f>Q437</f>
        <v>0</v>
      </c>
      <c r="R436" s="131">
        <f t="shared" si="124"/>
        <v>0</v>
      </c>
    </row>
    <row r="437" spans="1:18" ht="39" customHeight="1">
      <c r="A437" s="53" t="s">
        <v>175</v>
      </c>
      <c r="B437" s="44">
        <v>523</v>
      </c>
      <c r="C437" s="54" t="s">
        <v>35</v>
      </c>
      <c r="D437" s="54" t="s">
        <v>29</v>
      </c>
      <c r="E437" s="54" t="s">
        <v>437</v>
      </c>
      <c r="F437" s="54" t="str">
        <f>REPLACE(REPLACE(REPLACE(E437,3,," "),5,," "),8,," ")</f>
        <v>14 1 F2 55553</v>
      </c>
      <c r="G437" s="54" t="s">
        <v>68</v>
      </c>
      <c r="H437" s="71">
        <v>472.44415</v>
      </c>
      <c r="I437" s="56"/>
      <c r="J437" s="163">
        <f t="shared" si="121"/>
        <v>472.44415</v>
      </c>
      <c r="K437" s="164"/>
      <c r="L437" s="90">
        <f t="shared" si="130"/>
        <v>472.44415</v>
      </c>
      <c r="M437" s="62"/>
      <c r="N437" s="62"/>
      <c r="O437" s="131">
        <f t="shared" si="123"/>
        <v>0</v>
      </c>
      <c r="P437" s="62"/>
      <c r="Q437" s="62"/>
      <c r="R437" s="131">
        <f t="shared" si="124"/>
        <v>0</v>
      </c>
    </row>
    <row r="438" spans="1:18" ht="12.75">
      <c r="A438" s="53" t="s">
        <v>99</v>
      </c>
      <c r="B438" s="44">
        <v>523</v>
      </c>
      <c r="C438" s="54" t="s">
        <v>35</v>
      </c>
      <c r="D438" s="54" t="s">
        <v>29</v>
      </c>
      <c r="E438" s="54"/>
      <c r="F438" s="54" t="s">
        <v>568</v>
      </c>
      <c r="G438" s="54"/>
      <c r="H438" s="71"/>
      <c r="I438" s="56"/>
      <c r="J438" s="163"/>
      <c r="K438" s="164">
        <f>K439</f>
        <v>403.08700000000005</v>
      </c>
      <c r="L438" s="90">
        <f t="shared" si="130"/>
        <v>403.08700000000005</v>
      </c>
      <c r="M438" s="62"/>
      <c r="N438" s="62"/>
      <c r="O438" s="131"/>
      <c r="P438" s="62"/>
      <c r="Q438" s="62"/>
      <c r="R438" s="131"/>
    </row>
    <row r="439" spans="1:18" ht="12.75">
      <c r="A439" s="53" t="s">
        <v>298</v>
      </c>
      <c r="B439" s="44">
        <v>523</v>
      </c>
      <c r="C439" s="54" t="s">
        <v>35</v>
      </c>
      <c r="D439" s="54" t="s">
        <v>29</v>
      </c>
      <c r="E439" s="54"/>
      <c r="F439" s="54" t="s">
        <v>638</v>
      </c>
      <c r="G439" s="54"/>
      <c r="H439" s="71"/>
      <c r="I439" s="56"/>
      <c r="J439" s="163"/>
      <c r="K439" s="164">
        <f>K440</f>
        <v>403.08700000000005</v>
      </c>
      <c r="L439" s="90">
        <f t="shared" si="130"/>
        <v>403.08700000000005</v>
      </c>
      <c r="M439" s="62"/>
      <c r="N439" s="62"/>
      <c r="O439" s="131"/>
      <c r="P439" s="62"/>
      <c r="Q439" s="62"/>
      <c r="R439" s="131"/>
    </row>
    <row r="440" spans="1:18" ht="12.75">
      <c r="A440" s="53" t="s">
        <v>300</v>
      </c>
      <c r="B440" s="44">
        <v>523</v>
      </c>
      <c r="C440" s="54" t="s">
        <v>35</v>
      </c>
      <c r="D440" s="54" t="s">
        <v>29</v>
      </c>
      <c r="E440" s="54"/>
      <c r="F440" s="54" t="s">
        <v>639</v>
      </c>
      <c r="G440" s="54"/>
      <c r="H440" s="71"/>
      <c r="I440" s="56"/>
      <c r="J440" s="163"/>
      <c r="K440" s="164">
        <f>K441+K443</f>
        <v>403.08700000000005</v>
      </c>
      <c r="L440" s="90">
        <f t="shared" si="130"/>
        <v>403.08700000000005</v>
      </c>
      <c r="M440" s="62"/>
      <c r="N440" s="62"/>
      <c r="O440" s="131"/>
      <c r="P440" s="62"/>
      <c r="Q440" s="62"/>
      <c r="R440" s="131"/>
    </row>
    <row r="441" spans="1:18" ht="25.5">
      <c r="A441" s="53" t="s">
        <v>354</v>
      </c>
      <c r="B441" s="44">
        <v>523</v>
      </c>
      <c r="C441" s="54" t="s">
        <v>35</v>
      </c>
      <c r="D441" s="54" t="s">
        <v>29</v>
      </c>
      <c r="E441" s="54"/>
      <c r="F441" s="54" t="s">
        <v>639</v>
      </c>
      <c r="G441" s="54" t="s">
        <v>355</v>
      </c>
      <c r="H441" s="71"/>
      <c r="I441" s="56"/>
      <c r="J441" s="163"/>
      <c r="K441" s="164">
        <f>K442</f>
        <v>372.523</v>
      </c>
      <c r="L441" s="90">
        <f t="shared" si="130"/>
        <v>372.523</v>
      </c>
      <c r="M441" s="62"/>
      <c r="N441" s="62"/>
      <c r="O441" s="131"/>
      <c r="P441" s="62"/>
      <c r="Q441" s="62"/>
      <c r="R441" s="131"/>
    </row>
    <row r="442" spans="1:18" ht="25.5">
      <c r="A442" s="53" t="s">
        <v>289</v>
      </c>
      <c r="B442" s="44">
        <v>523</v>
      </c>
      <c r="C442" s="54" t="s">
        <v>35</v>
      </c>
      <c r="D442" s="54" t="s">
        <v>29</v>
      </c>
      <c r="E442" s="54"/>
      <c r="F442" s="54" t="s">
        <v>639</v>
      </c>
      <c r="G442" s="54" t="s">
        <v>288</v>
      </c>
      <c r="H442" s="71"/>
      <c r="I442" s="56"/>
      <c r="J442" s="163"/>
      <c r="K442" s="164">
        <v>372.523</v>
      </c>
      <c r="L442" s="90">
        <f t="shared" si="130"/>
        <v>372.523</v>
      </c>
      <c r="M442" s="62"/>
      <c r="N442" s="62"/>
      <c r="O442" s="131"/>
      <c r="P442" s="62"/>
      <c r="Q442" s="62"/>
      <c r="R442" s="131"/>
    </row>
    <row r="443" spans="1:18" ht="12.75">
      <c r="A443" s="53" t="s">
        <v>356</v>
      </c>
      <c r="B443" s="44">
        <v>523</v>
      </c>
      <c r="C443" s="54" t="s">
        <v>35</v>
      </c>
      <c r="D443" s="54" t="s">
        <v>29</v>
      </c>
      <c r="E443" s="54"/>
      <c r="F443" s="54" t="s">
        <v>639</v>
      </c>
      <c r="G443" s="54" t="s">
        <v>357</v>
      </c>
      <c r="H443" s="71"/>
      <c r="I443" s="56"/>
      <c r="J443" s="163"/>
      <c r="K443" s="164">
        <f>K444</f>
        <v>30.564</v>
      </c>
      <c r="L443" s="90">
        <f t="shared" si="130"/>
        <v>30.564</v>
      </c>
      <c r="M443" s="62"/>
      <c r="N443" s="62"/>
      <c r="O443" s="131"/>
      <c r="P443" s="62"/>
      <c r="Q443" s="62"/>
      <c r="R443" s="131"/>
    </row>
    <row r="444" spans="1:18" ht="12.75">
      <c r="A444" s="53" t="s">
        <v>368</v>
      </c>
      <c r="B444" s="44">
        <v>523</v>
      </c>
      <c r="C444" s="54" t="s">
        <v>35</v>
      </c>
      <c r="D444" s="54" t="s">
        <v>29</v>
      </c>
      <c r="E444" s="54"/>
      <c r="F444" s="54" t="s">
        <v>639</v>
      </c>
      <c r="G444" s="54" t="s">
        <v>369</v>
      </c>
      <c r="H444" s="71"/>
      <c r="I444" s="56"/>
      <c r="J444" s="163"/>
      <c r="K444" s="164">
        <v>30.564</v>
      </c>
      <c r="L444" s="90">
        <f t="shared" si="130"/>
        <v>30.564</v>
      </c>
      <c r="M444" s="62"/>
      <c r="N444" s="62"/>
      <c r="O444" s="131"/>
      <c r="P444" s="62"/>
      <c r="Q444" s="62"/>
      <c r="R444" s="131"/>
    </row>
    <row r="445" spans="1:18" ht="15.75" customHeight="1">
      <c r="A445" s="57" t="s">
        <v>72</v>
      </c>
      <c r="B445" s="58">
        <v>523</v>
      </c>
      <c r="C445" s="59" t="s">
        <v>35</v>
      </c>
      <c r="D445" s="59" t="s">
        <v>35</v>
      </c>
      <c r="E445" s="54"/>
      <c r="F445" s="54" t="str">
        <f>REPLACE(REPLACE(REPLACE(E445,3,," "),5,," "),8,," ")</f>
        <v>   </v>
      </c>
      <c r="G445" s="59"/>
      <c r="H445" s="135">
        <f aca="true" t="shared" si="131" ref="H445:K448">H446</f>
        <v>19809.02</v>
      </c>
      <c r="I445" s="60">
        <f t="shared" si="131"/>
        <v>0</v>
      </c>
      <c r="J445" s="163">
        <f t="shared" si="121"/>
        <v>19809.02</v>
      </c>
      <c r="K445" s="165">
        <f>K446+K459</f>
        <v>2612.674</v>
      </c>
      <c r="L445" s="90">
        <f t="shared" si="130"/>
        <v>22421.694</v>
      </c>
      <c r="M445" s="126">
        <f aca="true" t="shared" si="132" ref="M445:N448">M446</f>
        <v>20467.33</v>
      </c>
      <c r="N445" s="126">
        <f t="shared" si="132"/>
        <v>0</v>
      </c>
      <c r="O445" s="131">
        <f t="shared" si="123"/>
        <v>20467.33</v>
      </c>
      <c r="P445" s="126">
        <f aca="true" t="shared" si="133" ref="P445:Q448">P446</f>
        <v>21111.16</v>
      </c>
      <c r="Q445" s="126">
        <f t="shared" si="133"/>
        <v>0</v>
      </c>
      <c r="R445" s="131">
        <f t="shared" si="124"/>
        <v>21111.16</v>
      </c>
    </row>
    <row r="446" spans="1:18" ht="27.75" customHeight="1">
      <c r="A446" s="53" t="s">
        <v>598</v>
      </c>
      <c r="B446" s="44">
        <v>523</v>
      </c>
      <c r="C446" s="54" t="s">
        <v>35</v>
      </c>
      <c r="D446" s="54" t="s">
        <v>35</v>
      </c>
      <c r="E446" s="54" t="s">
        <v>140</v>
      </c>
      <c r="F446" s="54" t="str">
        <f>REPLACE(REPLACE(REPLACE(E446,3,," "),5,," "),8,," ")</f>
        <v>08 0 00 00000</v>
      </c>
      <c r="G446" s="54"/>
      <c r="H446" s="67">
        <f t="shared" si="131"/>
        <v>19809.02</v>
      </c>
      <c r="I446" s="56">
        <f t="shared" si="131"/>
        <v>0</v>
      </c>
      <c r="J446" s="163">
        <f t="shared" si="121"/>
        <v>19809.02</v>
      </c>
      <c r="K446" s="164">
        <f t="shared" si="131"/>
        <v>44.6</v>
      </c>
      <c r="L446" s="90">
        <f t="shared" si="130"/>
        <v>19853.62</v>
      </c>
      <c r="M446" s="55">
        <f t="shared" si="132"/>
        <v>20467.33</v>
      </c>
      <c r="N446" s="55">
        <f t="shared" si="132"/>
        <v>0</v>
      </c>
      <c r="O446" s="131">
        <f t="shared" si="123"/>
        <v>20467.33</v>
      </c>
      <c r="P446" s="55">
        <f t="shared" si="133"/>
        <v>21111.16</v>
      </c>
      <c r="Q446" s="55">
        <f t="shared" si="133"/>
        <v>0</v>
      </c>
      <c r="R446" s="131">
        <f t="shared" si="124"/>
        <v>21111.16</v>
      </c>
    </row>
    <row r="447" spans="1:18" ht="39.75" customHeight="1">
      <c r="A447" s="53" t="s">
        <v>613</v>
      </c>
      <c r="B447" s="44">
        <v>523</v>
      </c>
      <c r="C447" s="54" t="s">
        <v>35</v>
      </c>
      <c r="D447" s="54" t="s">
        <v>35</v>
      </c>
      <c r="E447" s="54" t="s">
        <v>172</v>
      </c>
      <c r="F447" s="54" t="str">
        <f t="shared" si="116"/>
        <v>08 7 00 00000</v>
      </c>
      <c r="G447" s="54"/>
      <c r="H447" s="67">
        <f t="shared" si="131"/>
        <v>19809.02</v>
      </c>
      <c r="I447" s="56">
        <f t="shared" si="131"/>
        <v>0</v>
      </c>
      <c r="J447" s="163">
        <f t="shared" si="121"/>
        <v>19809.02</v>
      </c>
      <c r="K447" s="164">
        <f t="shared" si="131"/>
        <v>44.6</v>
      </c>
      <c r="L447" s="90">
        <f t="shared" si="130"/>
        <v>19853.62</v>
      </c>
      <c r="M447" s="55">
        <f t="shared" si="132"/>
        <v>20467.33</v>
      </c>
      <c r="N447" s="55">
        <f t="shared" si="132"/>
        <v>0</v>
      </c>
      <c r="O447" s="131">
        <f t="shared" si="123"/>
        <v>20467.33</v>
      </c>
      <c r="P447" s="55">
        <f t="shared" si="133"/>
        <v>21111.16</v>
      </c>
      <c r="Q447" s="55">
        <f t="shared" si="133"/>
        <v>0</v>
      </c>
      <c r="R447" s="131">
        <f t="shared" si="124"/>
        <v>21111.16</v>
      </c>
    </row>
    <row r="448" spans="1:18" s="61" customFormat="1" ht="16.5" customHeight="1">
      <c r="A448" s="53" t="s">
        <v>267</v>
      </c>
      <c r="B448" s="44">
        <v>523</v>
      </c>
      <c r="C448" s="54" t="s">
        <v>35</v>
      </c>
      <c r="D448" s="54" t="s">
        <v>35</v>
      </c>
      <c r="E448" s="54" t="s">
        <v>205</v>
      </c>
      <c r="F448" s="54" t="str">
        <f t="shared" si="116"/>
        <v>08 7 02 00000</v>
      </c>
      <c r="G448" s="54"/>
      <c r="H448" s="67">
        <f t="shared" si="131"/>
        <v>19809.02</v>
      </c>
      <c r="I448" s="56">
        <f t="shared" si="131"/>
        <v>0</v>
      </c>
      <c r="J448" s="163">
        <f t="shared" si="121"/>
        <v>19809.02</v>
      </c>
      <c r="K448" s="164">
        <f t="shared" si="131"/>
        <v>44.6</v>
      </c>
      <c r="L448" s="90">
        <f t="shared" si="130"/>
        <v>19853.62</v>
      </c>
      <c r="M448" s="55">
        <f t="shared" si="132"/>
        <v>20467.33</v>
      </c>
      <c r="N448" s="55">
        <f t="shared" si="132"/>
        <v>0</v>
      </c>
      <c r="O448" s="131">
        <f t="shared" si="123"/>
        <v>20467.33</v>
      </c>
      <c r="P448" s="55">
        <f t="shared" si="133"/>
        <v>21111.16</v>
      </c>
      <c r="Q448" s="55">
        <f t="shared" si="133"/>
        <v>0</v>
      </c>
      <c r="R448" s="131">
        <f t="shared" si="124"/>
        <v>21111.16</v>
      </c>
    </row>
    <row r="449" spans="1:18" ht="16.5" customHeight="1">
      <c r="A449" s="53" t="s">
        <v>61</v>
      </c>
      <c r="B449" s="44">
        <v>523</v>
      </c>
      <c r="C449" s="54" t="s">
        <v>35</v>
      </c>
      <c r="D449" s="54" t="s">
        <v>35</v>
      </c>
      <c r="E449" s="54" t="s">
        <v>206</v>
      </c>
      <c r="F449" s="54" t="str">
        <f t="shared" si="116"/>
        <v>08 7 02 75010</v>
      </c>
      <c r="G449" s="54"/>
      <c r="H449" s="67">
        <f>H450+H452+H454+H456</f>
        <v>19809.02</v>
      </c>
      <c r="I449" s="56">
        <f>I450+I452+I454+I456</f>
        <v>0</v>
      </c>
      <c r="J449" s="163">
        <f t="shared" si="121"/>
        <v>19809.02</v>
      </c>
      <c r="K449" s="164">
        <f>K450+K452+K454+K456</f>
        <v>44.6</v>
      </c>
      <c r="L449" s="90">
        <f t="shared" si="130"/>
        <v>19853.62</v>
      </c>
      <c r="M449" s="55">
        <f>M450+M452+M454+M456</f>
        <v>20467.33</v>
      </c>
      <c r="N449" s="55">
        <f>N450+N452+N454+N456</f>
        <v>0</v>
      </c>
      <c r="O449" s="131">
        <f t="shared" si="123"/>
        <v>20467.33</v>
      </c>
      <c r="P449" s="55">
        <f>P450+P452+P454+P456</f>
        <v>21111.16</v>
      </c>
      <c r="Q449" s="55">
        <f>Q450+Q452+Q454+Q456</f>
        <v>0</v>
      </c>
      <c r="R449" s="131">
        <f t="shared" si="124"/>
        <v>21111.16</v>
      </c>
    </row>
    <row r="450" spans="1:18" ht="52.5" customHeight="1">
      <c r="A450" s="63" t="s">
        <v>352</v>
      </c>
      <c r="B450" s="44">
        <v>523</v>
      </c>
      <c r="C450" s="54" t="s">
        <v>35</v>
      </c>
      <c r="D450" s="54" t="s">
        <v>35</v>
      </c>
      <c r="E450" s="54" t="s">
        <v>206</v>
      </c>
      <c r="F450" s="54" t="str">
        <f t="shared" si="116"/>
        <v>08 7 02 75010</v>
      </c>
      <c r="G450" s="54" t="s">
        <v>353</v>
      </c>
      <c r="H450" s="67">
        <f>H451</f>
        <v>9364.79</v>
      </c>
      <c r="I450" s="56">
        <f>I451</f>
        <v>0</v>
      </c>
      <c r="J450" s="163">
        <f t="shared" si="121"/>
        <v>9364.79</v>
      </c>
      <c r="K450" s="164">
        <f>K451</f>
        <v>0</v>
      </c>
      <c r="L450" s="90">
        <f t="shared" si="130"/>
        <v>9364.79</v>
      </c>
      <c r="M450" s="55">
        <f>M451</f>
        <v>9739.26</v>
      </c>
      <c r="N450" s="55">
        <f>N451</f>
        <v>0</v>
      </c>
      <c r="O450" s="131">
        <f t="shared" si="123"/>
        <v>9739.26</v>
      </c>
      <c r="P450" s="55">
        <f>P451</f>
        <v>10128.72</v>
      </c>
      <c r="Q450" s="55">
        <f>Q451</f>
        <v>0</v>
      </c>
      <c r="R450" s="131">
        <f t="shared" si="124"/>
        <v>10128.72</v>
      </c>
    </row>
    <row r="451" spans="1:18" ht="15.75" customHeight="1">
      <c r="A451" s="53" t="s">
        <v>367</v>
      </c>
      <c r="B451" s="44">
        <v>523</v>
      </c>
      <c r="C451" s="54" t="s">
        <v>35</v>
      </c>
      <c r="D451" s="54" t="s">
        <v>35</v>
      </c>
      <c r="E451" s="54" t="s">
        <v>206</v>
      </c>
      <c r="F451" s="54" t="str">
        <f t="shared" si="116"/>
        <v>08 7 02 75010</v>
      </c>
      <c r="G451" s="54" t="s">
        <v>366</v>
      </c>
      <c r="H451" s="71">
        <v>9364.79</v>
      </c>
      <c r="I451" s="56"/>
      <c r="J451" s="163">
        <f t="shared" si="121"/>
        <v>9364.79</v>
      </c>
      <c r="K451" s="164"/>
      <c r="L451" s="90">
        <f t="shared" si="130"/>
        <v>9364.79</v>
      </c>
      <c r="M451" s="62">
        <v>9739.26</v>
      </c>
      <c r="N451" s="62"/>
      <c r="O451" s="131">
        <f t="shared" si="123"/>
        <v>9739.26</v>
      </c>
      <c r="P451" s="62">
        <v>10128.72</v>
      </c>
      <c r="Q451" s="62"/>
      <c r="R451" s="131">
        <f t="shared" si="124"/>
        <v>10128.72</v>
      </c>
    </row>
    <row r="452" spans="1:18" ht="25.5" customHeight="1">
      <c r="A452" s="53" t="s">
        <v>354</v>
      </c>
      <c r="B452" s="44">
        <v>523</v>
      </c>
      <c r="C452" s="54" t="s">
        <v>35</v>
      </c>
      <c r="D452" s="54" t="s">
        <v>35</v>
      </c>
      <c r="E452" s="54" t="s">
        <v>206</v>
      </c>
      <c r="F452" s="54" t="str">
        <f t="shared" si="116"/>
        <v>08 7 02 75010</v>
      </c>
      <c r="G452" s="54" t="s">
        <v>355</v>
      </c>
      <c r="H452" s="67">
        <f>H453</f>
        <v>9200.23</v>
      </c>
      <c r="I452" s="56">
        <f>I453</f>
        <v>0</v>
      </c>
      <c r="J452" s="163">
        <f t="shared" si="121"/>
        <v>9200.23</v>
      </c>
      <c r="K452" s="164">
        <f>K453</f>
        <v>44.6</v>
      </c>
      <c r="L452" s="90">
        <f t="shared" si="130"/>
        <v>9244.83</v>
      </c>
      <c r="M452" s="55">
        <f>M453</f>
        <v>9484.07</v>
      </c>
      <c r="N452" s="55">
        <f>N453</f>
        <v>0</v>
      </c>
      <c r="O452" s="131">
        <f t="shared" si="123"/>
        <v>9484.07</v>
      </c>
      <c r="P452" s="55">
        <f>P453</f>
        <v>9738.44</v>
      </c>
      <c r="Q452" s="55">
        <f>Q453</f>
        <v>0</v>
      </c>
      <c r="R452" s="131">
        <f t="shared" si="124"/>
        <v>9738.44</v>
      </c>
    </row>
    <row r="453" spans="1:18" ht="25.5" customHeight="1">
      <c r="A453" s="53" t="s">
        <v>289</v>
      </c>
      <c r="B453" s="44">
        <v>523</v>
      </c>
      <c r="C453" s="54" t="s">
        <v>35</v>
      </c>
      <c r="D453" s="54" t="s">
        <v>35</v>
      </c>
      <c r="E453" s="54" t="s">
        <v>206</v>
      </c>
      <c r="F453" s="54" t="str">
        <f t="shared" si="116"/>
        <v>08 7 02 75010</v>
      </c>
      <c r="G453" s="54" t="s">
        <v>288</v>
      </c>
      <c r="H453" s="71">
        <v>9200.23</v>
      </c>
      <c r="I453" s="56"/>
      <c r="J453" s="163">
        <f t="shared" si="121"/>
        <v>9200.23</v>
      </c>
      <c r="K453" s="164">
        <v>44.6</v>
      </c>
      <c r="L453" s="90">
        <f t="shared" si="130"/>
        <v>9244.83</v>
      </c>
      <c r="M453" s="62">
        <v>9484.07</v>
      </c>
      <c r="N453" s="62"/>
      <c r="O453" s="131">
        <f t="shared" si="123"/>
        <v>9484.07</v>
      </c>
      <c r="P453" s="62">
        <v>9738.44</v>
      </c>
      <c r="Q453" s="62"/>
      <c r="R453" s="131">
        <f t="shared" si="124"/>
        <v>9738.44</v>
      </c>
    </row>
    <row r="454" spans="1:18" ht="20.25" customHeight="1" hidden="1">
      <c r="A454" s="53" t="s">
        <v>359</v>
      </c>
      <c r="B454" s="44">
        <v>523</v>
      </c>
      <c r="C454" s="54" t="s">
        <v>35</v>
      </c>
      <c r="D454" s="54" t="s">
        <v>35</v>
      </c>
      <c r="E454" s="54" t="s">
        <v>206</v>
      </c>
      <c r="F454" s="54" t="str">
        <f t="shared" si="116"/>
        <v>08 7 02 75010</v>
      </c>
      <c r="G454" s="54" t="s">
        <v>360</v>
      </c>
      <c r="H454" s="67">
        <f>H455</f>
        <v>0</v>
      </c>
      <c r="I454" s="56">
        <f>I455</f>
        <v>0</v>
      </c>
      <c r="J454" s="163">
        <f t="shared" si="121"/>
        <v>0</v>
      </c>
      <c r="K454" s="164">
        <f>K455</f>
        <v>0</v>
      </c>
      <c r="L454" s="90">
        <f t="shared" si="130"/>
        <v>0</v>
      </c>
      <c r="M454" s="55">
        <f>M455</f>
        <v>0</v>
      </c>
      <c r="N454" s="55">
        <f>N455</f>
        <v>0</v>
      </c>
      <c r="O454" s="131">
        <f t="shared" si="123"/>
        <v>0</v>
      </c>
      <c r="P454" s="55">
        <f>P455</f>
        <v>0</v>
      </c>
      <c r="Q454" s="55">
        <f>Q455</f>
        <v>0</v>
      </c>
      <c r="R454" s="131">
        <f t="shared" si="124"/>
        <v>0</v>
      </c>
    </row>
    <row r="455" spans="1:18" ht="24" customHeight="1" hidden="1">
      <c r="A455" s="53" t="s">
        <v>296</v>
      </c>
      <c r="B455" s="44">
        <v>523</v>
      </c>
      <c r="C455" s="54" t="s">
        <v>36</v>
      </c>
      <c r="D455" s="54" t="s">
        <v>36</v>
      </c>
      <c r="E455" s="54" t="s">
        <v>206</v>
      </c>
      <c r="F455" s="54" t="str">
        <f t="shared" si="116"/>
        <v>08 7 02 75010</v>
      </c>
      <c r="G455" s="54" t="s">
        <v>295</v>
      </c>
      <c r="H455" s="71"/>
      <c r="I455" s="56"/>
      <c r="J455" s="163">
        <f t="shared" si="121"/>
        <v>0</v>
      </c>
      <c r="K455" s="164"/>
      <c r="L455" s="90">
        <f t="shared" si="130"/>
        <v>0</v>
      </c>
      <c r="M455" s="62"/>
      <c r="N455" s="62"/>
      <c r="O455" s="131">
        <f t="shared" si="123"/>
        <v>0</v>
      </c>
      <c r="P455" s="62"/>
      <c r="Q455" s="62"/>
      <c r="R455" s="131">
        <f t="shared" si="124"/>
        <v>0</v>
      </c>
    </row>
    <row r="456" spans="1:18" ht="16.5" customHeight="1">
      <c r="A456" s="66" t="s">
        <v>356</v>
      </c>
      <c r="B456" s="44">
        <v>523</v>
      </c>
      <c r="C456" s="54" t="s">
        <v>35</v>
      </c>
      <c r="D456" s="54" t="s">
        <v>35</v>
      </c>
      <c r="E456" s="54" t="s">
        <v>206</v>
      </c>
      <c r="F456" s="54" t="str">
        <f>REPLACE(REPLACE(REPLACE(E456,3,," "),5,," "),8,," ")</f>
        <v>08 7 02 75010</v>
      </c>
      <c r="G456" s="54" t="s">
        <v>357</v>
      </c>
      <c r="H456" s="67">
        <f>H458</f>
        <v>1244</v>
      </c>
      <c r="I456" s="56">
        <f>I458</f>
        <v>0</v>
      </c>
      <c r="J456" s="163">
        <f t="shared" si="121"/>
        <v>1244</v>
      </c>
      <c r="K456" s="164">
        <f>K458</f>
        <v>0</v>
      </c>
      <c r="L456" s="90">
        <f t="shared" si="130"/>
        <v>1244</v>
      </c>
      <c r="M456" s="55">
        <f>M458</f>
        <v>1244</v>
      </c>
      <c r="N456" s="55">
        <f>N458</f>
        <v>0</v>
      </c>
      <c r="O456" s="131">
        <f t="shared" si="123"/>
        <v>1244</v>
      </c>
      <c r="P456" s="55">
        <f>P458</f>
        <v>1244</v>
      </c>
      <c r="Q456" s="55">
        <f>Q458</f>
        <v>0</v>
      </c>
      <c r="R456" s="131">
        <f t="shared" si="124"/>
        <v>1244</v>
      </c>
    </row>
    <row r="457" spans="1:18" ht="16.5" customHeight="1" hidden="1">
      <c r="A457" s="66" t="s">
        <v>368</v>
      </c>
      <c r="B457" s="44">
        <v>523</v>
      </c>
      <c r="C457" s="54" t="s">
        <v>35</v>
      </c>
      <c r="D457" s="54" t="s">
        <v>35</v>
      </c>
      <c r="E457" s="54"/>
      <c r="F457" s="54" t="s">
        <v>584</v>
      </c>
      <c r="G457" s="54" t="s">
        <v>369</v>
      </c>
      <c r="H457" s="67"/>
      <c r="I457" s="56"/>
      <c r="J457" s="163"/>
      <c r="K457" s="164"/>
      <c r="L457" s="90"/>
      <c r="M457" s="55"/>
      <c r="N457" s="55"/>
      <c r="O457" s="131">
        <f t="shared" si="123"/>
        <v>0</v>
      </c>
      <c r="P457" s="55"/>
      <c r="Q457" s="55"/>
      <c r="R457" s="131">
        <f t="shared" si="124"/>
        <v>0</v>
      </c>
    </row>
    <row r="458" spans="1:18" ht="16.5" customHeight="1">
      <c r="A458" s="66" t="s">
        <v>292</v>
      </c>
      <c r="B458" s="44">
        <v>523</v>
      </c>
      <c r="C458" s="54" t="s">
        <v>35</v>
      </c>
      <c r="D458" s="54" t="s">
        <v>35</v>
      </c>
      <c r="E458" s="54" t="s">
        <v>206</v>
      </c>
      <c r="F458" s="54" t="str">
        <f>REPLACE(REPLACE(REPLACE(E458,3,," "),5,," "),8,," ")</f>
        <v>08 7 02 75010</v>
      </c>
      <c r="G458" s="54" t="s">
        <v>287</v>
      </c>
      <c r="H458" s="71">
        <v>1244</v>
      </c>
      <c r="I458" s="56"/>
      <c r="J458" s="163">
        <f aca="true" t="shared" si="134" ref="J458:J555">H458+I458</f>
        <v>1244</v>
      </c>
      <c r="K458" s="164"/>
      <c r="L458" s="90">
        <f aca="true" t="shared" si="135" ref="L458:L522">J458+K458</f>
        <v>1244</v>
      </c>
      <c r="M458" s="62">
        <v>1244</v>
      </c>
      <c r="N458" s="62"/>
      <c r="O458" s="131">
        <f t="shared" si="123"/>
        <v>1244</v>
      </c>
      <c r="P458" s="62">
        <v>1244</v>
      </c>
      <c r="Q458" s="62"/>
      <c r="R458" s="131">
        <f t="shared" si="124"/>
        <v>1244</v>
      </c>
    </row>
    <row r="459" spans="1:18" ht="16.5" customHeight="1">
      <c r="A459" s="53" t="s">
        <v>99</v>
      </c>
      <c r="B459" s="44">
        <v>523</v>
      </c>
      <c r="C459" s="54" t="s">
        <v>35</v>
      </c>
      <c r="D459" s="54" t="s">
        <v>35</v>
      </c>
      <c r="E459" s="54"/>
      <c r="F459" s="54" t="s">
        <v>568</v>
      </c>
      <c r="G459" s="54"/>
      <c r="H459" s="71"/>
      <c r="I459" s="56"/>
      <c r="J459" s="163"/>
      <c r="K459" s="164">
        <f>K460</f>
        <v>2568.074</v>
      </c>
      <c r="L459" s="90">
        <f t="shared" si="135"/>
        <v>2568.074</v>
      </c>
      <c r="M459" s="62"/>
      <c r="N459" s="62"/>
      <c r="O459" s="131"/>
      <c r="P459" s="62"/>
      <c r="Q459" s="62"/>
      <c r="R459" s="131"/>
    </row>
    <row r="460" spans="1:18" ht="16.5" customHeight="1">
      <c r="A460" s="53" t="s">
        <v>298</v>
      </c>
      <c r="B460" s="44">
        <v>523</v>
      </c>
      <c r="C460" s="54" t="s">
        <v>35</v>
      </c>
      <c r="D460" s="54" t="s">
        <v>35</v>
      </c>
      <c r="E460" s="54"/>
      <c r="F460" s="54" t="s">
        <v>638</v>
      </c>
      <c r="G460" s="54"/>
      <c r="H460" s="71"/>
      <c r="I460" s="56"/>
      <c r="J460" s="163"/>
      <c r="K460" s="164">
        <f>K461</f>
        <v>2568.074</v>
      </c>
      <c r="L460" s="90">
        <f t="shared" si="135"/>
        <v>2568.074</v>
      </c>
      <c r="M460" s="62"/>
      <c r="N460" s="62"/>
      <c r="O460" s="131"/>
      <c r="P460" s="62"/>
      <c r="Q460" s="62"/>
      <c r="R460" s="131"/>
    </row>
    <row r="461" spans="1:18" ht="25.5">
      <c r="A461" s="66" t="s">
        <v>641</v>
      </c>
      <c r="B461" s="44">
        <v>523</v>
      </c>
      <c r="C461" s="54" t="s">
        <v>35</v>
      </c>
      <c r="D461" s="54" t="s">
        <v>35</v>
      </c>
      <c r="E461" s="54"/>
      <c r="F461" s="54" t="s">
        <v>640</v>
      </c>
      <c r="G461" s="54"/>
      <c r="H461" s="71"/>
      <c r="I461" s="56"/>
      <c r="J461" s="163"/>
      <c r="K461" s="164">
        <f>K462+K464+K466</f>
        <v>2568.074</v>
      </c>
      <c r="L461" s="90">
        <f t="shared" si="135"/>
        <v>2568.074</v>
      </c>
      <c r="M461" s="62"/>
      <c r="N461" s="62"/>
      <c r="O461" s="131"/>
      <c r="P461" s="62"/>
      <c r="Q461" s="62"/>
      <c r="R461" s="131"/>
    </row>
    <row r="462" spans="1:18" ht="51">
      <c r="A462" s="63" t="s">
        <v>352</v>
      </c>
      <c r="B462" s="44">
        <v>523</v>
      </c>
      <c r="C462" s="54" t="s">
        <v>35</v>
      </c>
      <c r="D462" s="54" t="s">
        <v>35</v>
      </c>
      <c r="E462" s="54"/>
      <c r="F462" s="54" t="s">
        <v>640</v>
      </c>
      <c r="G462" s="54" t="s">
        <v>353</v>
      </c>
      <c r="H462" s="71"/>
      <c r="I462" s="56"/>
      <c r="J462" s="163"/>
      <c r="K462" s="164">
        <f>K463</f>
        <v>1193.88</v>
      </c>
      <c r="L462" s="90">
        <f t="shared" si="135"/>
        <v>1193.88</v>
      </c>
      <c r="M462" s="62"/>
      <c r="N462" s="62"/>
      <c r="O462" s="131"/>
      <c r="P462" s="62"/>
      <c r="Q462" s="62"/>
      <c r="R462" s="131"/>
    </row>
    <row r="463" spans="1:18" ht="16.5" customHeight="1">
      <c r="A463" s="53" t="s">
        <v>367</v>
      </c>
      <c r="B463" s="44">
        <v>523</v>
      </c>
      <c r="C463" s="54" t="s">
        <v>35</v>
      </c>
      <c r="D463" s="54" t="s">
        <v>35</v>
      </c>
      <c r="E463" s="54"/>
      <c r="F463" s="54" t="s">
        <v>640</v>
      </c>
      <c r="G463" s="54" t="s">
        <v>366</v>
      </c>
      <c r="H463" s="71"/>
      <c r="I463" s="56"/>
      <c r="J463" s="163"/>
      <c r="K463" s="164">
        <v>1193.88</v>
      </c>
      <c r="L463" s="90">
        <f t="shared" si="135"/>
        <v>1193.88</v>
      </c>
      <c r="M463" s="62"/>
      <c r="N463" s="62"/>
      <c r="O463" s="131"/>
      <c r="P463" s="62"/>
      <c r="Q463" s="62"/>
      <c r="R463" s="131"/>
    </row>
    <row r="464" spans="1:18" ht="25.5">
      <c r="A464" s="53" t="s">
        <v>354</v>
      </c>
      <c r="B464" s="44">
        <v>523</v>
      </c>
      <c r="C464" s="54" t="s">
        <v>35</v>
      </c>
      <c r="D464" s="54" t="s">
        <v>35</v>
      </c>
      <c r="E464" s="54"/>
      <c r="F464" s="54" t="s">
        <v>640</v>
      </c>
      <c r="G464" s="54" t="s">
        <v>355</v>
      </c>
      <c r="H464" s="71"/>
      <c r="I464" s="56"/>
      <c r="J464" s="163"/>
      <c r="K464" s="164">
        <f>K465</f>
        <v>1064.563</v>
      </c>
      <c r="L464" s="90">
        <f t="shared" si="135"/>
        <v>1064.563</v>
      </c>
      <c r="M464" s="62"/>
      <c r="N464" s="62"/>
      <c r="O464" s="131"/>
      <c r="P464" s="62"/>
      <c r="Q464" s="62"/>
      <c r="R464" s="131"/>
    </row>
    <row r="465" spans="1:18" ht="25.5">
      <c r="A465" s="53" t="s">
        <v>289</v>
      </c>
      <c r="B465" s="44">
        <v>523</v>
      </c>
      <c r="C465" s="54" t="s">
        <v>35</v>
      </c>
      <c r="D465" s="54" t="s">
        <v>35</v>
      </c>
      <c r="E465" s="54"/>
      <c r="F465" s="54" t="s">
        <v>640</v>
      </c>
      <c r="G465" s="54" t="s">
        <v>288</v>
      </c>
      <c r="H465" s="71"/>
      <c r="I465" s="56"/>
      <c r="J465" s="163"/>
      <c r="K465" s="164">
        <v>1064.563</v>
      </c>
      <c r="L465" s="90">
        <f t="shared" si="135"/>
        <v>1064.563</v>
      </c>
      <c r="M465" s="62"/>
      <c r="N465" s="62"/>
      <c r="O465" s="131"/>
      <c r="P465" s="62"/>
      <c r="Q465" s="62"/>
      <c r="R465" s="131"/>
    </row>
    <row r="466" spans="1:18" ht="16.5" customHeight="1">
      <c r="A466" s="66" t="s">
        <v>356</v>
      </c>
      <c r="B466" s="44">
        <v>523</v>
      </c>
      <c r="C466" s="54" t="s">
        <v>35</v>
      </c>
      <c r="D466" s="54" t="s">
        <v>35</v>
      </c>
      <c r="E466" s="54"/>
      <c r="F466" s="54" t="s">
        <v>640</v>
      </c>
      <c r="G466" s="54" t="s">
        <v>357</v>
      </c>
      <c r="H466" s="71"/>
      <c r="I466" s="56"/>
      <c r="J466" s="163"/>
      <c r="K466" s="164">
        <f>K467</f>
        <v>309.631</v>
      </c>
      <c r="L466" s="90">
        <f t="shared" si="135"/>
        <v>309.631</v>
      </c>
      <c r="M466" s="62"/>
      <c r="N466" s="62"/>
      <c r="O466" s="131"/>
      <c r="P466" s="62"/>
      <c r="Q466" s="62"/>
      <c r="R466" s="131"/>
    </row>
    <row r="467" spans="1:18" ht="16.5" customHeight="1">
      <c r="A467" s="66" t="s">
        <v>292</v>
      </c>
      <c r="B467" s="44">
        <v>523</v>
      </c>
      <c r="C467" s="54" t="s">
        <v>35</v>
      </c>
      <c r="D467" s="54" t="s">
        <v>35</v>
      </c>
      <c r="E467" s="54"/>
      <c r="F467" s="54" t="s">
        <v>640</v>
      </c>
      <c r="G467" s="54" t="s">
        <v>287</v>
      </c>
      <c r="H467" s="71"/>
      <c r="I467" s="56"/>
      <c r="J467" s="163"/>
      <c r="K467" s="164">
        <v>309.631</v>
      </c>
      <c r="L467" s="90">
        <f t="shared" si="135"/>
        <v>309.631</v>
      </c>
      <c r="M467" s="62"/>
      <c r="N467" s="62"/>
      <c r="O467" s="131"/>
      <c r="P467" s="62"/>
      <c r="Q467" s="62"/>
      <c r="R467" s="131"/>
    </row>
    <row r="468" spans="1:18" s="51" customFormat="1" ht="16.5" customHeight="1">
      <c r="A468" s="47" t="s">
        <v>240</v>
      </c>
      <c r="B468" s="49">
        <v>523</v>
      </c>
      <c r="C468" s="52"/>
      <c r="D468" s="52"/>
      <c r="E468" s="52"/>
      <c r="F468" s="52" t="str">
        <f aca="true" t="shared" si="136" ref="F468:F577">REPLACE(REPLACE(REPLACE(E468,3,," "),5,," "),8,," ")</f>
        <v>   </v>
      </c>
      <c r="G468" s="52"/>
      <c r="H468" s="134">
        <f>H494+H527+H546+H562+H469</f>
        <v>26462.070000000003</v>
      </c>
      <c r="I468" s="134">
        <f>I494+I527+I546+I562+I469</f>
        <v>555.6203499999999</v>
      </c>
      <c r="J468" s="160">
        <f t="shared" si="134"/>
        <v>27017.690350000004</v>
      </c>
      <c r="K468" s="178">
        <f>K494+K527+K546+K562+K469</f>
        <v>83503.10498999999</v>
      </c>
      <c r="L468" s="215">
        <f t="shared" si="135"/>
        <v>110520.79534</v>
      </c>
      <c r="M468" s="125">
        <f>M494+M527+M546+M562+M469</f>
        <v>15627.615</v>
      </c>
      <c r="N468" s="125">
        <f>N494+N527+N546+N562</f>
        <v>0</v>
      </c>
      <c r="O468" s="131">
        <f t="shared" si="123"/>
        <v>15627.615</v>
      </c>
      <c r="P468" s="125">
        <f>P494+P527+P546+P562+P469</f>
        <v>16344.310000000001</v>
      </c>
      <c r="Q468" s="125">
        <f>Q494+Q527+Q546+Q562</f>
        <v>0</v>
      </c>
      <c r="R468" s="131">
        <f t="shared" si="124"/>
        <v>16344.310000000001</v>
      </c>
    </row>
    <row r="469" spans="1:18" ht="16.5" customHeight="1">
      <c r="A469" s="53" t="s">
        <v>379</v>
      </c>
      <c r="B469" s="44">
        <v>523</v>
      </c>
      <c r="C469" s="54" t="s">
        <v>35</v>
      </c>
      <c r="D469" s="54"/>
      <c r="E469" s="54"/>
      <c r="F469" s="54"/>
      <c r="G469" s="54"/>
      <c r="H469" s="67">
        <f aca="true" t="shared" si="137" ref="H469:K475">H470</f>
        <v>0</v>
      </c>
      <c r="I469" s="67">
        <f t="shared" si="137"/>
        <v>1360.88035</v>
      </c>
      <c r="J469" s="163">
        <f t="shared" si="134"/>
        <v>1360.88035</v>
      </c>
      <c r="K469" s="183">
        <f>K470+K483</f>
        <v>93482.55999</v>
      </c>
      <c r="L469" s="90">
        <f t="shared" si="135"/>
        <v>94843.44034</v>
      </c>
      <c r="M469" s="55"/>
      <c r="N469" s="55"/>
      <c r="O469" s="131"/>
      <c r="P469" s="55"/>
      <c r="Q469" s="55"/>
      <c r="R469" s="131"/>
    </row>
    <row r="470" spans="1:18" s="61" customFormat="1" ht="16.5" customHeight="1">
      <c r="A470" s="57" t="s">
        <v>14</v>
      </c>
      <c r="B470" s="58">
        <v>523</v>
      </c>
      <c r="C470" s="59" t="s">
        <v>35</v>
      </c>
      <c r="D470" s="59" t="s">
        <v>29</v>
      </c>
      <c r="E470" s="59"/>
      <c r="F470" s="59"/>
      <c r="G470" s="59"/>
      <c r="H470" s="135">
        <f t="shared" si="137"/>
        <v>0</v>
      </c>
      <c r="I470" s="135">
        <f t="shared" si="137"/>
        <v>1360.88035</v>
      </c>
      <c r="J470" s="168">
        <f t="shared" si="134"/>
        <v>1360.88035</v>
      </c>
      <c r="K470" s="172">
        <f t="shared" si="137"/>
        <v>-1E-05</v>
      </c>
      <c r="L470" s="218">
        <f t="shared" si="135"/>
        <v>1360.88034</v>
      </c>
      <c r="M470" s="126"/>
      <c r="N470" s="126"/>
      <c r="O470" s="219"/>
      <c r="P470" s="126"/>
      <c r="Q470" s="126"/>
      <c r="R470" s="219"/>
    </row>
    <row r="471" spans="1:18" s="51" customFormat="1" ht="27.75" customHeight="1">
      <c r="A471" s="53" t="s">
        <v>633</v>
      </c>
      <c r="B471" s="44">
        <v>523</v>
      </c>
      <c r="C471" s="54" t="s">
        <v>35</v>
      </c>
      <c r="D471" s="54" t="s">
        <v>29</v>
      </c>
      <c r="E471" s="54" t="s">
        <v>317</v>
      </c>
      <c r="F471" s="54" t="str">
        <f aca="true" t="shared" si="138" ref="F471:F479">REPLACE(REPLACE(REPLACE(E471,3,," "),5,," "),8,," ")</f>
        <v>14 0 00 00000</v>
      </c>
      <c r="G471" s="52"/>
      <c r="H471" s="67">
        <f t="shared" si="137"/>
        <v>0</v>
      </c>
      <c r="I471" s="67">
        <f t="shared" si="137"/>
        <v>1360.88035</v>
      </c>
      <c r="J471" s="163">
        <f t="shared" si="134"/>
        <v>1360.88035</v>
      </c>
      <c r="K471" s="166">
        <f t="shared" si="137"/>
        <v>-1E-05</v>
      </c>
      <c r="L471" s="90">
        <f t="shared" si="135"/>
        <v>1360.88034</v>
      </c>
      <c r="M471" s="125"/>
      <c r="N471" s="125"/>
      <c r="O471" s="131"/>
      <c r="P471" s="125"/>
      <c r="Q471" s="125"/>
      <c r="R471" s="131"/>
    </row>
    <row r="472" spans="1:29" s="51" customFormat="1" ht="29.25" customHeight="1">
      <c r="A472" s="53" t="s">
        <v>326</v>
      </c>
      <c r="B472" s="44">
        <v>523</v>
      </c>
      <c r="C472" s="54" t="s">
        <v>35</v>
      </c>
      <c r="D472" s="54" t="s">
        <v>29</v>
      </c>
      <c r="E472" s="54" t="s">
        <v>316</v>
      </c>
      <c r="F472" s="54" t="str">
        <f t="shared" si="138"/>
        <v>14 1 00 00000</v>
      </c>
      <c r="G472" s="52"/>
      <c r="H472" s="67">
        <f t="shared" si="137"/>
        <v>0</v>
      </c>
      <c r="I472" s="67">
        <f t="shared" si="137"/>
        <v>1360.88035</v>
      </c>
      <c r="J472" s="163">
        <f t="shared" si="134"/>
        <v>1360.88035</v>
      </c>
      <c r="K472" s="166">
        <f t="shared" si="137"/>
        <v>-1E-05</v>
      </c>
      <c r="L472" s="90">
        <f t="shared" si="135"/>
        <v>1360.88034</v>
      </c>
      <c r="M472" s="125"/>
      <c r="N472" s="125"/>
      <c r="O472" s="131"/>
      <c r="P472" s="125"/>
      <c r="Q472" s="125"/>
      <c r="R472" s="131"/>
      <c r="W472" s="53"/>
      <c r="X472" s="44"/>
      <c r="Y472" s="54"/>
      <c r="Z472" s="54"/>
      <c r="AA472" s="54"/>
      <c r="AB472" s="54"/>
      <c r="AC472" s="54"/>
    </row>
    <row r="473" spans="1:29" s="51" customFormat="1" ht="26.25" customHeight="1">
      <c r="A473" s="53" t="s">
        <v>442</v>
      </c>
      <c r="B473" s="44">
        <v>523</v>
      </c>
      <c r="C473" s="54" t="s">
        <v>35</v>
      </c>
      <c r="D473" s="54" t="s">
        <v>29</v>
      </c>
      <c r="E473" s="54" t="s">
        <v>441</v>
      </c>
      <c r="F473" s="54" t="str">
        <f t="shared" si="138"/>
        <v>14 1 F2 00000</v>
      </c>
      <c r="G473" s="54"/>
      <c r="H473" s="67">
        <f t="shared" si="137"/>
        <v>0</v>
      </c>
      <c r="I473" s="67">
        <f t="shared" si="137"/>
        <v>1360.88035</v>
      </c>
      <c r="J473" s="163">
        <f t="shared" si="134"/>
        <v>1360.88035</v>
      </c>
      <c r="K473" s="166">
        <f t="shared" si="137"/>
        <v>-1E-05</v>
      </c>
      <c r="L473" s="90">
        <f t="shared" si="135"/>
        <v>1360.88034</v>
      </c>
      <c r="M473" s="125"/>
      <c r="N473" s="125"/>
      <c r="O473" s="131"/>
      <c r="P473" s="125"/>
      <c r="Q473" s="125"/>
      <c r="R473" s="131"/>
      <c r="W473" s="53"/>
      <c r="X473" s="44"/>
      <c r="Y473" s="54"/>
      <c r="Z473" s="54"/>
      <c r="AA473" s="54"/>
      <c r="AB473" s="54"/>
      <c r="AC473" s="54"/>
    </row>
    <row r="474" spans="1:29" s="51" customFormat="1" ht="27.75" customHeight="1">
      <c r="A474" s="53" t="s">
        <v>443</v>
      </c>
      <c r="B474" s="44">
        <v>523</v>
      </c>
      <c r="C474" s="54" t="s">
        <v>35</v>
      </c>
      <c r="D474" s="54" t="s">
        <v>29</v>
      </c>
      <c r="E474" s="54" t="s">
        <v>440</v>
      </c>
      <c r="F474" s="54" t="str">
        <f t="shared" si="138"/>
        <v>14 1 F2 55550</v>
      </c>
      <c r="G474" s="54"/>
      <c r="H474" s="67">
        <f t="shared" si="137"/>
        <v>0</v>
      </c>
      <c r="I474" s="67">
        <f t="shared" si="137"/>
        <v>1360.88035</v>
      </c>
      <c r="J474" s="163">
        <f t="shared" si="134"/>
        <v>1360.88035</v>
      </c>
      <c r="K474" s="166">
        <f t="shared" si="137"/>
        <v>-1E-05</v>
      </c>
      <c r="L474" s="90">
        <f t="shared" si="135"/>
        <v>1360.88034</v>
      </c>
      <c r="M474" s="125"/>
      <c r="N474" s="125"/>
      <c r="O474" s="131"/>
      <c r="P474" s="125"/>
      <c r="Q474" s="125"/>
      <c r="R474" s="131"/>
      <c r="W474" s="53"/>
      <c r="X474" s="44"/>
      <c r="Y474" s="54"/>
      <c r="Z474" s="54"/>
      <c r="AA474" s="54"/>
      <c r="AB474" s="54"/>
      <c r="AC474" s="54"/>
    </row>
    <row r="475" spans="1:29" s="51" customFormat="1" ht="28.5" customHeight="1">
      <c r="A475" s="53" t="s">
        <v>373</v>
      </c>
      <c r="B475" s="44">
        <v>523</v>
      </c>
      <c r="C475" s="54" t="s">
        <v>35</v>
      </c>
      <c r="D475" s="54" t="s">
        <v>29</v>
      </c>
      <c r="E475" s="54" t="s">
        <v>440</v>
      </c>
      <c r="F475" s="54" t="str">
        <f t="shared" si="138"/>
        <v>14 1 F2 55550</v>
      </c>
      <c r="G475" s="54" t="s">
        <v>355</v>
      </c>
      <c r="H475" s="67">
        <f t="shared" si="137"/>
        <v>0</v>
      </c>
      <c r="I475" s="67">
        <f t="shared" si="137"/>
        <v>1360.88035</v>
      </c>
      <c r="J475" s="163">
        <f t="shared" si="134"/>
        <v>1360.88035</v>
      </c>
      <c r="K475" s="166">
        <f t="shared" si="137"/>
        <v>-1E-05</v>
      </c>
      <c r="L475" s="90">
        <f t="shared" si="135"/>
        <v>1360.88034</v>
      </c>
      <c r="M475" s="125"/>
      <c r="N475" s="125"/>
      <c r="O475" s="131"/>
      <c r="P475" s="125"/>
      <c r="Q475" s="125"/>
      <c r="R475" s="131"/>
      <c r="W475" s="53"/>
      <c r="X475" s="44"/>
      <c r="Y475" s="54"/>
      <c r="Z475" s="54"/>
      <c r="AA475" s="54"/>
      <c r="AB475" s="54"/>
      <c r="AC475" s="54"/>
    </row>
    <row r="476" spans="1:29" s="51" customFormat="1" ht="27.75" customHeight="1">
      <c r="A476" s="53" t="s">
        <v>289</v>
      </c>
      <c r="B476" s="44">
        <v>523</v>
      </c>
      <c r="C476" s="54" t="s">
        <v>35</v>
      </c>
      <c r="D476" s="54" t="s">
        <v>29</v>
      </c>
      <c r="E476" s="54" t="s">
        <v>440</v>
      </c>
      <c r="F476" s="54" t="str">
        <f t="shared" si="138"/>
        <v>14 1 F2 55550</v>
      </c>
      <c r="G476" s="54" t="s">
        <v>288</v>
      </c>
      <c r="H476" s="67">
        <f>H479+H482</f>
        <v>0</v>
      </c>
      <c r="I476" s="67">
        <f>I479+I482</f>
        <v>1360.88035</v>
      </c>
      <c r="J476" s="163">
        <f t="shared" si="134"/>
        <v>1360.88035</v>
      </c>
      <c r="K476" s="166">
        <f>K479+K482</f>
        <v>-1E-05</v>
      </c>
      <c r="L476" s="90">
        <f t="shared" si="135"/>
        <v>1360.88034</v>
      </c>
      <c r="M476" s="125"/>
      <c r="N476" s="125"/>
      <c r="O476" s="131"/>
      <c r="P476" s="125"/>
      <c r="Q476" s="125"/>
      <c r="R476" s="131"/>
      <c r="W476" s="53"/>
      <c r="X476" s="44"/>
      <c r="Y476" s="54"/>
      <c r="Z476" s="54"/>
      <c r="AA476" s="54"/>
      <c r="AB476" s="54"/>
      <c r="AC476" s="54"/>
    </row>
    <row r="477" spans="1:29" s="51" customFormat="1" ht="25.5" customHeight="1">
      <c r="A477" s="53" t="s">
        <v>445</v>
      </c>
      <c r="B477" s="44">
        <v>523</v>
      </c>
      <c r="C477" s="54" t="s">
        <v>35</v>
      </c>
      <c r="D477" s="54" t="s">
        <v>29</v>
      </c>
      <c r="E477" s="54" t="s">
        <v>438</v>
      </c>
      <c r="F477" s="54" t="str">
        <f t="shared" si="138"/>
        <v>14 1 F2 55551</v>
      </c>
      <c r="G477" s="54"/>
      <c r="H477" s="67">
        <f>H478</f>
        <v>0</v>
      </c>
      <c r="I477" s="67">
        <f>I478</f>
        <v>1271.8506</v>
      </c>
      <c r="J477" s="163">
        <f t="shared" si="134"/>
        <v>1271.8506</v>
      </c>
      <c r="K477" s="166">
        <f>K478</f>
        <v>-1E-05</v>
      </c>
      <c r="L477" s="90">
        <f t="shared" si="135"/>
        <v>1271.85059</v>
      </c>
      <c r="M477" s="125"/>
      <c r="N477" s="125"/>
      <c r="O477" s="131"/>
      <c r="P477" s="125"/>
      <c r="Q477" s="125"/>
      <c r="R477" s="131"/>
      <c r="W477" s="53"/>
      <c r="X477" s="44"/>
      <c r="Y477" s="54"/>
      <c r="Z477" s="54"/>
      <c r="AA477" s="54"/>
      <c r="AB477" s="54"/>
      <c r="AC477" s="54"/>
    </row>
    <row r="478" spans="1:29" s="51" customFormat="1" ht="24.75" customHeight="1">
      <c r="A478" s="53" t="s">
        <v>373</v>
      </c>
      <c r="B478" s="44">
        <v>523</v>
      </c>
      <c r="C478" s="54" t="s">
        <v>35</v>
      </c>
      <c r="D478" s="54" t="s">
        <v>29</v>
      </c>
      <c r="E478" s="54" t="s">
        <v>438</v>
      </c>
      <c r="F478" s="54" t="str">
        <f t="shared" si="138"/>
        <v>14 1 F2 55551</v>
      </c>
      <c r="G478" s="54" t="s">
        <v>355</v>
      </c>
      <c r="H478" s="67">
        <f>H479</f>
        <v>0</v>
      </c>
      <c r="I478" s="67">
        <f>I479</f>
        <v>1271.8506</v>
      </c>
      <c r="J478" s="163">
        <f t="shared" si="134"/>
        <v>1271.8506</v>
      </c>
      <c r="K478" s="166">
        <f>K479</f>
        <v>-1E-05</v>
      </c>
      <c r="L478" s="90">
        <f t="shared" si="135"/>
        <v>1271.85059</v>
      </c>
      <c r="M478" s="125"/>
      <c r="N478" s="125"/>
      <c r="O478" s="131"/>
      <c r="P478" s="125"/>
      <c r="Q478" s="125"/>
      <c r="R478" s="131"/>
      <c r="W478" s="53"/>
      <c r="X478" s="44"/>
      <c r="Y478" s="54"/>
      <c r="Z478" s="54"/>
      <c r="AA478" s="54"/>
      <c r="AB478" s="54"/>
      <c r="AC478" s="54"/>
    </row>
    <row r="479" spans="1:29" s="51" customFormat="1" ht="24.75" customHeight="1">
      <c r="A479" s="53" t="s">
        <v>289</v>
      </c>
      <c r="B479" s="44">
        <v>523</v>
      </c>
      <c r="C479" s="54" t="s">
        <v>35</v>
      </c>
      <c r="D479" s="54" t="s">
        <v>29</v>
      </c>
      <c r="E479" s="54" t="s">
        <v>438</v>
      </c>
      <c r="F479" s="54" t="str">
        <f t="shared" si="138"/>
        <v>14 1 F2 55551</v>
      </c>
      <c r="G479" s="54" t="s">
        <v>288</v>
      </c>
      <c r="H479" s="67"/>
      <c r="I479" s="67">
        <v>1271.8506</v>
      </c>
      <c r="J479" s="163">
        <f t="shared" si="134"/>
        <v>1271.8506</v>
      </c>
      <c r="K479" s="166">
        <v>-1E-05</v>
      </c>
      <c r="L479" s="90">
        <f t="shared" si="135"/>
        <v>1271.85059</v>
      </c>
      <c r="M479" s="125"/>
      <c r="N479" s="125"/>
      <c r="O479" s="131"/>
      <c r="P479" s="125"/>
      <c r="Q479" s="125"/>
      <c r="R479" s="131"/>
      <c r="W479" s="53"/>
      <c r="X479" s="44"/>
      <c r="Y479" s="54"/>
      <c r="Z479" s="54"/>
      <c r="AA479" s="54"/>
      <c r="AB479" s="54"/>
      <c r="AC479" s="54"/>
    </row>
    <row r="480" spans="1:29" s="51" customFormat="1" ht="26.25" customHeight="1">
      <c r="A480" s="53" t="s">
        <v>447</v>
      </c>
      <c r="B480" s="44">
        <v>523</v>
      </c>
      <c r="C480" s="54" t="s">
        <v>35</v>
      </c>
      <c r="D480" s="54" t="s">
        <v>29</v>
      </c>
      <c r="E480" s="54" t="s">
        <v>437</v>
      </c>
      <c r="F480" s="54" t="str">
        <f>REPLACE(REPLACE(REPLACE(E480,3,," "),5,," "),8,," ")</f>
        <v>14 1 F2 55553</v>
      </c>
      <c r="G480" s="54"/>
      <c r="H480" s="67">
        <f>H481</f>
        <v>0</v>
      </c>
      <c r="I480" s="67">
        <f>I481</f>
        <v>89.02975</v>
      </c>
      <c r="J480" s="163">
        <f t="shared" si="134"/>
        <v>89.02975</v>
      </c>
      <c r="K480" s="166">
        <f>K481</f>
        <v>0</v>
      </c>
      <c r="L480" s="90">
        <f t="shared" si="135"/>
        <v>89.02975</v>
      </c>
      <c r="M480" s="125"/>
      <c r="N480" s="125"/>
      <c r="O480" s="131"/>
      <c r="P480" s="125"/>
      <c r="Q480" s="125"/>
      <c r="R480" s="131"/>
      <c r="W480" s="53"/>
      <c r="X480" s="44"/>
      <c r="Y480" s="54"/>
      <c r="Z480" s="54"/>
      <c r="AA480" s="54"/>
      <c r="AB480" s="54"/>
      <c r="AC480" s="54"/>
    </row>
    <row r="481" spans="1:29" s="51" customFormat="1" ht="23.25" customHeight="1">
      <c r="A481" s="53" t="s">
        <v>373</v>
      </c>
      <c r="B481" s="44">
        <v>523</v>
      </c>
      <c r="C481" s="54" t="s">
        <v>35</v>
      </c>
      <c r="D481" s="54" t="s">
        <v>29</v>
      </c>
      <c r="E481" s="54" t="s">
        <v>437</v>
      </c>
      <c r="F481" s="54" t="str">
        <f>REPLACE(REPLACE(REPLACE(E481,3,," "),5,," "),8,," ")</f>
        <v>14 1 F2 55553</v>
      </c>
      <c r="G481" s="54" t="s">
        <v>355</v>
      </c>
      <c r="H481" s="67">
        <f>H482</f>
        <v>0</v>
      </c>
      <c r="I481" s="67">
        <f>I482</f>
        <v>89.02975</v>
      </c>
      <c r="J481" s="163">
        <f t="shared" si="134"/>
        <v>89.02975</v>
      </c>
      <c r="K481" s="166">
        <f>K482</f>
        <v>0</v>
      </c>
      <c r="L481" s="90">
        <f t="shared" si="135"/>
        <v>89.02975</v>
      </c>
      <c r="M481" s="125"/>
      <c r="N481" s="125"/>
      <c r="O481" s="131"/>
      <c r="P481" s="125"/>
      <c r="Q481" s="125"/>
      <c r="R481" s="131"/>
      <c r="W481" s="53"/>
      <c r="X481" s="44"/>
      <c r="Y481" s="54"/>
      <c r="Z481" s="54"/>
      <c r="AA481" s="54"/>
      <c r="AB481" s="54"/>
      <c r="AC481" s="54"/>
    </row>
    <row r="482" spans="1:29" s="51" customFormat="1" ht="26.25" customHeight="1">
      <c r="A482" s="53" t="s">
        <v>289</v>
      </c>
      <c r="B482" s="44">
        <v>523</v>
      </c>
      <c r="C482" s="54" t="s">
        <v>35</v>
      </c>
      <c r="D482" s="54" t="s">
        <v>29</v>
      </c>
      <c r="E482" s="54" t="s">
        <v>437</v>
      </c>
      <c r="F482" s="54" t="str">
        <f>REPLACE(REPLACE(REPLACE(E482,3,," "),5,," "),8,," ")</f>
        <v>14 1 F2 55553</v>
      </c>
      <c r="G482" s="54" t="s">
        <v>288</v>
      </c>
      <c r="H482" s="67"/>
      <c r="I482" s="67">
        <v>89.02975</v>
      </c>
      <c r="J482" s="163">
        <f t="shared" si="134"/>
        <v>89.02975</v>
      </c>
      <c r="K482" s="166"/>
      <c r="L482" s="90">
        <f t="shared" si="135"/>
        <v>89.02975</v>
      </c>
      <c r="M482" s="125"/>
      <c r="N482" s="125"/>
      <c r="O482" s="131"/>
      <c r="P482" s="125"/>
      <c r="Q482" s="125"/>
      <c r="R482" s="131"/>
      <c r="W482" s="53"/>
      <c r="X482" s="44"/>
      <c r="Y482" s="54"/>
      <c r="Z482" s="54"/>
      <c r="AA482" s="54"/>
      <c r="AB482" s="54"/>
      <c r="AC482" s="54"/>
    </row>
    <row r="483" spans="1:29" s="181" customFormat="1" ht="26.25" customHeight="1">
      <c r="A483" s="57" t="s">
        <v>72</v>
      </c>
      <c r="B483" s="58">
        <v>523</v>
      </c>
      <c r="C483" s="59" t="s">
        <v>35</v>
      </c>
      <c r="D483" s="59" t="s">
        <v>35</v>
      </c>
      <c r="E483" s="59"/>
      <c r="F483" s="59"/>
      <c r="G483" s="59"/>
      <c r="H483" s="135"/>
      <c r="I483" s="135"/>
      <c r="J483" s="168"/>
      <c r="K483" s="182">
        <f>K484</f>
        <v>93482.56</v>
      </c>
      <c r="L483" s="90">
        <f t="shared" si="135"/>
        <v>93482.56</v>
      </c>
      <c r="M483" s="180"/>
      <c r="N483" s="180"/>
      <c r="O483" s="219"/>
      <c r="P483" s="180"/>
      <c r="Q483" s="180"/>
      <c r="R483" s="219"/>
      <c r="W483" s="57"/>
      <c r="X483" s="58"/>
      <c r="Y483" s="59"/>
      <c r="Z483" s="59"/>
      <c r="AA483" s="59"/>
      <c r="AB483" s="59"/>
      <c r="AC483" s="59"/>
    </row>
    <row r="484" spans="1:29" s="181" customFormat="1" ht="39">
      <c r="A484" s="53" t="s">
        <v>633</v>
      </c>
      <c r="B484" s="44">
        <v>523</v>
      </c>
      <c r="C484" s="54" t="s">
        <v>35</v>
      </c>
      <c r="D484" s="54" t="s">
        <v>35</v>
      </c>
      <c r="E484" s="54"/>
      <c r="F484" s="54" t="s">
        <v>669</v>
      </c>
      <c r="G484" s="54"/>
      <c r="H484" s="67"/>
      <c r="I484" s="67"/>
      <c r="J484" s="163"/>
      <c r="K484" s="183">
        <f>K485</f>
        <v>93482.56</v>
      </c>
      <c r="L484" s="90">
        <f t="shared" si="135"/>
        <v>93482.56</v>
      </c>
      <c r="M484" s="180"/>
      <c r="N484" s="180"/>
      <c r="O484" s="219"/>
      <c r="P484" s="180"/>
      <c r="Q484" s="180"/>
      <c r="R484" s="219"/>
      <c r="W484" s="57"/>
      <c r="X484" s="58"/>
      <c r="Y484" s="59"/>
      <c r="Z484" s="59"/>
      <c r="AA484" s="59"/>
      <c r="AB484" s="59"/>
      <c r="AC484" s="59"/>
    </row>
    <row r="485" spans="1:29" s="181" customFormat="1" ht="39">
      <c r="A485" s="53" t="s">
        <v>326</v>
      </c>
      <c r="B485" s="44">
        <v>523</v>
      </c>
      <c r="C485" s="54" t="s">
        <v>35</v>
      </c>
      <c r="D485" s="54" t="s">
        <v>35</v>
      </c>
      <c r="E485" s="54"/>
      <c r="F485" s="54" t="s">
        <v>670</v>
      </c>
      <c r="G485" s="54"/>
      <c r="H485" s="67"/>
      <c r="I485" s="67"/>
      <c r="J485" s="163"/>
      <c r="K485" s="183">
        <f>K486</f>
        <v>93482.56</v>
      </c>
      <c r="L485" s="90">
        <f t="shared" si="135"/>
        <v>93482.56</v>
      </c>
      <c r="M485" s="180"/>
      <c r="N485" s="180"/>
      <c r="O485" s="219"/>
      <c r="P485" s="180"/>
      <c r="Q485" s="180"/>
      <c r="R485" s="219"/>
      <c r="W485" s="57"/>
      <c r="X485" s="58"/>
      <c r="Y485" s="59"/>
      <c r="Z485" s="59"/>
      <c r="AA485" s="59"/>
      <c r="AB485" s="59"/>
      <c r="AC485" s="59"/>
    </row>
    <row r="486" spans="1:29" s="181" customFormat="1" ht="26.25">
      <c r="A486" s="53" t="s">
        <v>442</v>
      </c>
      <c r="B486" s="44">
        <v>523</v>
      </c>
      <c r="C486" s="54" t="s">
        <v>35</v>
      </c>
      <c r="D486" s="54" t="s">
        <v>35</v>
      </c>
      <c r="E486" s="54"/>
      <c r="F486" s="54" t="s">
        <v>671</v>
      </c>
      <c r="G486" s="54"/>
      <c r="H486" s="67"/>
      <c r="I486" s="67"/>
      <c r="J486" s="163"/>
      <c r="K486" s="183">
        <f>K487</f>
        <v>93482.56</v>
      </c>
      <c r="L486" s="90">
        <f t="shared" si="135"/>
        <v>93482.56</v>
      </c>
      <c r="M486" s="180"/>
      <c r="N486" s="180"/>
      <c r="O486" s="219"/>
      <c r="P486" s="180"/>
      <c r="Q486" s="180"/>
      <c r="R486" s="219"/>
      <c r="W486" s="57"/>
      <c r="X486" s="58"/>
      <c r="Y486" s="59"/>
      <c r="Z486" s="59"/>
      <c r="AA486" s="59"/>
      <c r="AB486" s="59"/>
      <c r="AC486" s="59"/>
    </row>
    <row r="487" spans="1:29" s="181" customFormat="1" ht="39">
      <c r="A487" s="53" t="s">
        <v>672</v>
      </c>
      <c r="B487" s="44">
        <v>523</v>
      </c>
      <c r="C487" s="54" t="s">
        <v>35</v>
      </c>
      <c r="D487" s="54" t="s">
        <v>35</v>
      </c>
      <c r="E487" s="54"/>
      <c r="F487" s="54" t="s">
        <v>674</v>
      </c>
      <c r="G487" s="54"/>
      <c r="H487" s="67"/>
      <c r="I487" s="67"/>
      <c r="J487" s="163"/>
      <c r="K487" s="183">
        <f>K488+K491</f>
        <v>93482.56</v>
      </c>
      <c r="L487" s="90">
        <f t="shared" si="135"/>
        <v>93482.56</v>
      </c>
      <c r="M487" s="180"/>
      <c r="N487" s="180"/>
      <c r="O487" s="219"/>
      <c r="P487" s="180"/>
      <c r="Q487" s="180"/>
      <c r="R487" s="219"/>
      <c r="W487" s="57"/>
      <c r="X487" s="58"/>
      <c r="Y487" s="59"/>
      <c r="Z487" s="59"/>
      <c r="AA487" s="59"/>
      <c r="AB487" s="59"/>
      <c r="AC487" s="59"/>
    </row>
    <row r="488" spans="1:29" s="51" customFormat="1" ht="51">
      <c r="A488" s="53" t="s">
        <v>642</v>
      </c>
      <c r="B488" s="44">
        <v>523</v>
      </c>
      <c r="C488" s="54" t="s">
        <v>35</v>
      </c>
      <c r="D488" s="54" t="s">
        <v>35</v>
      </c>
      <c r="E488" s="54"/>
      <c r="F488" s="54" t="s">
        <v>673</v>
      </c>
      <c r="G488" s="54"/>
      <c r="H488" s="67"/>
      <c r="I488" s="67"/>
      <c r="J488" s="163"/>
      <c r="K488" s="166">
        <f>K489</f>
        <v>70000</v>
      </c>
      <c r="L488" s="90">
        <f t="shared" si="135"/>
        <v>70000</v>
      </c>
      <c r="M488" s="125"/>
      <c r="N488" s="125"/>
      <c r="O488" s="131"/>
      <c r="P488" s="125"/>
      <c r="Q488" s="125"/>
      <c r="R488" s="131"/>
      <c r="W488" s="53"/>
      <c r="X488" s="44"/>
      <c r="Y488" s="54"/>
      <c r="Z488" s="54"/>
      <c r="AA488" s="54"/>
      <c r="AB488" s="54"/>
      <c r="AC488" s="54"/>
    </row>
    <row r="489" spans="1:29" s="51" customFormat="1" ht="26.25" customHeight="1">
      <c r="A489" s="53" t="s">
        <v>373</v>
      </c>
      <c r="B489" s="44">
        <v>523</v>
      </c>
      <c r="C489" s="54" t="s">
        <v>35</v>
      </c>
      <c r="D489" s="54" t="s">
        <v>35</v>
      </c>
      <c r="E489" s="54"/>
      <c r="F489" s="54" t="s">
        <v>673</v>
      </c>
      <c r="G489" s="54" t="s">
        <v>355</v>
      </c>
      <c r="H489" s="67"/>
      <c r="I489" s="67"/>
      <c r="J489" s="163"/>
      <c r="K489" s="166">
        <f>K490</f>
        <v>70000</v>
      </c>
      <c r="L489" s="90">
        <f t="shared" si="135"/>
        <v>70000</v>
      </c>
      <c r="M489" s="125"/>
      <c r="N489" s="125"/>
      <c r="O489" s="131"/>
      <c r="P489" s="125"/>
      <c r="Q489" s="125"/>
      <c r="R489" s="131"/>
      <c r="W489" s="53"/>
      <c r="X489" s="44"/>
      <c r="Y489" s="54"/>
      <c r="Z489" s="54"/>
      <c r="AA489" s="54"/>
      <c r="AB489" s="54"/>
      <c r="AC489" s="54"/>
    </row>
    <row r="490" spans="1:29" s="51" customFormat="1" ht="26.25" customHeight="1">
      <c r="A490" s="53" t="s">
        <v>289</v>
      </c>
      <c r="B490" s="44">
        <v>523</v>
      </c>
      <c r="C490" s="54" t="s">
        <v>35</v>
      </c>
      <c r="D490" s="54" t="s">
        <v>35</v>
      </c>
      <c r="E490" s="54"/>
      <c r="F490" s="54" t="s">
        <v>673</v>
      </c>
      <c r="G490" s="54" t="s">
        <v>288</v>
      </c>
      <c r="H490" s="67"/>
      <c r="I490" s="67"/>
      <c r="J490" s="163"/>
      <c r="K490" s="166">
        <v>70000</v>
      </c>
      <c r="L490" s="90">
        <f t="shared" si="135"/>
        <v>70000</v>
      </c>
      <c r="M490" s="125"/>
      <c r="N490" s="125"/>
      <c r="O490" s="131"/>
      <c r="P490" s="125"/>
      <c r="Q490" s="125"/>
      <c r="R490" s="131"/>
      <c r="W490" s="53"/>
      <c r="X490" s="44"/>
      <c r="Y490" s="54"/>
      <c r="Z490" s="54"/>
      <c r="AA490" s="54"/>
      <c r="AB490" s="54"/>
      <c r="AC490" s="54"/>
    </row>
    <row r="491" spans="1:29" s="51" customFormat="1" ht="51">
      <c r="A491" s="53" t="s">
        <v>643</v>
      </c>
      <c r="B491" s="44">
        <v>523</v>
      </c>
      <c r="C491" s="54" t="s">
        <v>35</v>
      </c>
      <c r="D491" s="54" t="s">
        <v>35</v>
      </c>
      <c r="E491" s="54"/>
      <c r="F491" s="54" t="s">
        <v>675</v>
      </c>
      <c r="G491" s="54"/>
      <c r="H491" s="67"/>
      <c r="I491" s="67"/>
      <c r="J491" s="163"/>
      <c r="K491" s="166">
        <f>K492</f>
        <v>23482.56</v>
      </c>
      <c r="L491" s="90">
        <f t="shared" si="135"/>
        <v>23482.56</v>
      </c>
      <c r="M491" s="125"/>
      <c r="N491" s="125"/>
      <c r="O491" s="131"/>
      <c r="P491" s="125"/>
      <c r="Q491" s="125"/>
      <c r="R491" s="131"/>
      <c r="W491" s="53"/>
      <c r="X491" s="44"/>
      <c r="Y491" s="54"/>
      <c r="Z491" s="54"/>
      <c r="AA491" s="54"/>
      <c r="AB491" s="54"/>
      <c r="AC491" s="54"/>
    </row>
    <row r="492" spans="1:29" s="51" customFormat="1" ht="26.25" customHeight="1">
      <c r="A492" s="53" t="s">
        <v>373</v>
      </c>
      <c r="B492" s="44">
        <v>523</v>
      </c>
      <c r="C492" s="54" t="s">
        <v>35</v>
      </c>
      <c r="D492" s="54" t="s">
        <v>35</v>
      </c>
      <c r="E492" s="54"/>
      <c r="F492" s="54" t="s">
        <v>675</v>
      </c>
      <c r="G492" s="54" t="s">
        <v>355</v>
      </c>
      <c r="H492" s="67"/>
      <c r="I492" s="67"/>
      <c r="J492" s="163"/>
      <c r="K492" s="166">
        <f>K493</f>
        <v>23482.56</v>
      </c>
      <c r="L492" s="90">
        <f t="shared" si="135"/>
        <v>23482.56</v>
      </c>
      <c r="M492" s="125"/>
      <c r="N492" s="125"/>
      <c r="O492" s="131"/>
      <c r="P492" s="125"/>
      <c r="Q492" s="125"/>
      <c r="R492" s="131"/>
      <c r="W492" s="53"/>
      <c r="X492" s="44"/>
      <c r="Y492" s="54"/>
      <c r="Z492" s="54"/>
      <c r="AA492" s="54"/>
      <c r="AB492" s="54"/>
      <c r="AC492" s="54"/>
    </row>
    <row r="493" spans="1:29" s="51" customFormat="1" ht="26.25" customHeight="1">
      <c r="A493" s="53" t="s">
        <v>289</v>
      </c>
      <c r="B493" s="44">
        <v>523</v>
      </c>
      <c r="C493" s="54" t="s">
        <v>35</v>
      </c>
      <c r="D493" s="54" t="s">
        <v>35</v>
      </c>
      <c r="E493" s="54"/>
      <c r="F493" s="54" t="s">
        <v>675</v>
      </c>
      <c r="G493" s="54" t="s">
        <v>288</v>
      </c>
      <c r="H493" s="67"/>
      <c r="I493" s="67"/>
      <c r="J493" s="163"/>
      <c r="K493" s="166">
        <v>23482.56</v>
      </c>
      <c r="L493" s="90">
        <f t="shared" si="135"/>
        <v>23482.56</v>
      </c>
      <c r="M493" s="125"/>
      <c r="N493" s="125"/>
      <c r="O493" s="131"/>
      <c r="P493" s="125"/>
      <c r="Q493" s="125"/>
      <c r="R493" s="131"/>
      <c r="W493" s="53"/>
      <c r="X493" s="44"/>
      <c r="Y493" s="54"/>
      <c r="Z493" s="54"/>
      <c r="AA493" s="54"/>
      <c r="AB493" s="54"/>
      <c r="AC493" s="54"/>
    </row>
    <row r="494" spans="1:29" ht="15" customHeight="1">
      <c r="A494" s="53" t="s">
        <v>376</v>
      </c>
      <c r="B494" s="44">
        <v>523</v>
      </c>
      <c r="C494" s="54" t="s">
        <v>36</v>
      </c>
      <c r="D494" s="54"/>
      <c r="E494" s="54"/>
      <c r="F494" s="54" t="str">
        <f t="shared" si="136"/>
        <v>   </v>
      </c>
      <c r="G494" s="54"/>
      <c r="H494" s="67">
        <f>H495</f>
        <v>20648.9</v>
      </c>
      <c r="I494" s="56">
        <f>I495</f>
        <v>-153.95999999999998</v>
      </c>
      <c r="J494" s="163">
        <f t="shared" si="134"/>
        <v>20494.940000000002</v>
      </c>
      <c r="K494" s="164">
        <f>K495</f>
        <v>-9908.4</v>
      </c>
      <c r="L494" s="90">
        <f t="shared" si="135"/>
        <v>10586.540000000003</v>
      </c>
      <c r="M494" s="55">
        <f>M495</f>
        <v>10679.6</v>
      </c>
      <c r="N494" s="55">
        <f>N495</f>
        <v>0</v>
      </c>
      <c r="O494" s="131">
        <f t="shared" si="123"/>
        <v>10679.6</v>
      </c>
      <c r="P494" s="55">
        <f>P495</f>
        <v>11139.59</v>
      </c>
      <c r="Q494" s="55">
        <f>Q495</f>
        <v>0</v>
      </c>
      <c r="R494" s="131">
        <f t="shared" si="124"/>
        <v>11139.59</v>
      </c>
      <c r="V494" s="53"/>
      <c r="W494" s="53"/>
      <c r="X494" s="44"/>
      <c r="Y494" s="54"/>
      <c r="Z494" s="54"/>
      <c r="AA494" s="54"/>
      <c r="AB494" s="54"/>
      <c r="AC494" s="54"/>
    </row>
    <row r="495" spans="1:27" ht="15" customHeight="1">
      <c r="A495" s="57" t="s">
        <v>18</v>
      </c>
      <c r="B495" s="58">
        <v>523</v>
      </c>
      <c r="C495" s="59" t="s">
        <v>36</v>
      </c>
      <c r="D495" s="59" t="s">
        <v>35</v>
      </c>
      <c r="E495" s="59"/>
      <c r="F495" s="59" t="str">
        <f t="shared" si="136"/>
        <v>   </v>
      </c>
      <c r="G495" s="59"/>
      <c r="H495" s="135">
        <f>H496</f>
        <v>20648.9</v>
      </c>
      <c r="I495" s="60">
        <f>I496</f>
        <v>-153.95999999999998</v>
      </c>
      <c r="J495" s="163">
        <f t="shared" si="134"/>
        <v>20494.940000000002</v>
      </c>
      <c r="K495" s="165">
        <f>K496</f>
        <v>-9908.4</v>
      </c>
      <c r="L495" s="90">
        <f t="shared" si="135"/>
        <v>10586.540000000003</v>
      </c>
      <c r="M495" s="126">
        <f>M496</f>
        <v>10679.6</v>
      </c>
      <c r="N495" s="126">
        <f>N496</f>
        <v>0</v>
      </c>
      <c r="O495" s="131">
        <f t="shared" si="123"/>
        <v>10679.6</v>
      </c>
      <c r="P495" s="126">
        <f>P496</f>
        <v>11139.59</v>
      </c>
      <c r="Q495" s="126">
        <f>Q496</f>
        <v>0</v>
      </c>
      <c r="R495" s="131">
        <f t="shared" si="124"/>
        <v>11139.59</v>
      </c>
      <c r="V495" s="53"/>
      <c r="W495" s="44"/>
      <c r="X495" s="54"/>
      <c r="Y495" s="54"/>
      <c r="Z495" s="54"/>
      <c r="AA495" s="54"/>
    </row>
    <row r="496" spans="1:27" ht="29.25" customHeight="1">
      <c r="A496" s="53" t="s">
        <v>614</v>
      </c>
      <c r="B496" s="44">
        <v>523</v>
      </c>
      <c r="C496" s="54" t="s">
        <v>36</v>
      </c>
      <c r="D496" s="54" t="s">
        <v>35</v>
      </c>
      <c r="E496" s="54" t="s">
        <v>207</v>
      </c>
      <c r="F496" s="54" t="str">
        <f t="shared" si="136"/>
        <v>09 0 00 00000</v>
      </c>
      <c r="G496" s="54"/>
      <c r="H496" s="67">
        <f>H497+H514</f>
        <v>20648.9</v>
      </c>
      <c r="I496" s="56">
        <f>I497+I514</f>
        <v>-153.95999999999998</v>
      </c>
      <c r="J496" s="163">
        <f t="shared" si="134"/>
        <v>20494.940000000002</v>
      </c>
      <c r="K496" s="164">
        <f>K497+K514</f>
        <v>-9908.4</v>
      </c>
      <c r="L496" s="90">
        <f t="shared" si="135"/>
        <v>10586.540000000003</v>
      </c>
      <c r="M496" s="55">
        <f>M497+M514</f>
        <v>10679.6</v>
      </c>
      <c r="N496" s="55">
        <f>N497+N514</f>
        <v>0</v>
      </c>
      <c r="O496" s="131">
        <f t="shared" si="123"/>
        <v>10679.6</v>
      </c>
      <c r="P496" s="55">
        <f>P497+P514</f>
        <v>11139.59</v>
      </c>
      <c r="Q496" s="55">
        <f>Q497+Q514</f>
        <v>0</v>
      </c>
      <c r="R496" s="131">
        <f t="shared" si="124"/>
        <v>11139.59</v>
      </c>
      <c r="V496" s="53"/>
      <c r="W496" s="44"/>
      <c r="X496" s="54"/>
      <c r="Y496" s="54"/>
      <c r="Z496" s="54"/>
      <c r="AA496" s="54"/>
    </row>
    <row r="497" spans="1:27" ht="27.75" customHeight="1">
      <c r="A497" s="53" t="s">
        <v>349</v>
      </c>
      <c r="B497" s="44">
        <v>523</v>
      </c>
      <c r="C497" s="54" t="s">
        <v>36</v>
      </c>
      <c r="D497" s="54" t="s">
        <v>35</v>
      </c>
      <c r="E497" s="54" t="s">
        <v>208</v>
      </c>
      <c r="F497" s="54" t="str">
        <f t="shared" si="136"/>
        <v>09 1 00 00000</v>
      </c>
      <c r="G497" s="54"/>
      <c r="H497" s="67">
        <f>H498+H504+H508</f>
        <v>11165.1</v>
      </c>
      <c r="I497" s="56">
        <f>I498+I504+I508</f>
        <v>88.55000000000001</v>
      </c>
      <c r="J497" s="163">
        <f t="shared" si="134"/>
        <v>11253.65</v>
      </c>
      <c r="K497" s="164">
        <f>K498+K504+K508</f>
        <v>-9946.4</v>
      </c>
      <c r="L497" s="90">
        <f t="shared" si="135"/>
        <v>1307.25</v>
      </c>
      <c r="M497" s="55">
        <f>M498+M504+M508</f>
        <v>941.9</v>
      </c>
      <c r="N497" s="55">
        <f>N498+N504+N508</f>
        <v>0</v>
      </c>
      <c r="O497" s="131">
        <f t="shared" si="123"/>
        <v>941.9</v>
      </c>
      <c r="P497" s="55">
        <f>P498+P504+P508</f>
        <v>1113.3</v>
      </c>
      <c r="Q497" s="55">
        <f>Q498+Q504+Q508</f>
        <v>0</v>
      </c>
      <c r="R497" s="131">
        <f t="shared" si="124"/>
        <v>1113.3</v>
      </c>
      <c r="V497" s="53"/>
      <c r="W497" s="44"/>
      <c r="X497" s="54"/>
      <c r="Y497" s="54"/>
      <c r="Z497" s="54"/>
      <c r="AA497" s="54"/>
    </row>
    <row r="498" spans="1:27" ht="37.5" customHeight="1">
      <c r="A498" s="53" t="s">
        <v>400</v>
      </c>
      <c r="B498" s="44">
        <v>523</v>
      </c>
      <c r="C498" s="54" t="s">
        <v>36</v>
      </c>
      <c r="D498" s="54" t="s">
        <v>35</v>
      </c>
      <c r="E498" s="54" t="s">
        <v>399</v>
      </c>
      <c r="F498" s="54" t="str">
        <f t="shared" si="136"/>
        <v>09 1 01 00000</v>
      </c>
      <c r="G498" s="54"/>
      <c r="H498" s="67">
        <f>H499</f>
        <v>6600</v>
      </c>
      <c r="I498" s="56">
        <f>I499</f>
        <v>-100</v>
      </c>
      <c r="J498" s="163">
        <f t="shared" si="134"/>
        <v>6500</v>
      </c>
      <c r="K498" s="164">
        <f>K499</f>
        <v>-6500</v>
      </c>
      <c r="L498" s="90">
        <f t="shared" si="135"/>
        <v>0</v>
      </c>
      <c r="M498" s="55">
        <f>M499</f>
        <v>0</v>
      </c>
      <c r="N498" s="55">
        <f>N499</f>
        <v>0</v>
      </c>
      <c r="O498" s="131">
        <f t="shared" si="123"/>
        <v>0</v>
      </c>
      <c r="P498" s="55">
        <f>P499</f>
        <v>0</v>
      </c>
      <c r="Q498" s="55">
        <f>Q499</f>
        <v>0</v>
      </c>
      <c r="R498" s="131">
        <f t="shared" si="124"/>
        <v>0</v>
      </c>
      <c r="V498" s="53"/>
      <c r="W498" s="44"/>
      <c r="X498" s="54"/>
      <c r="Y498" s="54"/>
      <c r="Z498" s="54"/>
      <c r="AA498" s="54"/>
    </row>
    <row r="499" spans="1:27" s="72" customFormat="1" ht="16.5" customHeight="1">
      <c r="A499" s="53" t="s">
        <v>74</v>
      </c>
      <c r="B499" s="44">
        <v>523</v>
      </c>
      <c r="C499" s="54" t="s">
        <v>36</v>
      </c>
      <c r="D499" s="54" t="s">
        <v>35</v>
      </c>
      <c r="E499" s="54" t="s">
        <v>401</v>
      </c>
      <c r="F499" s="54" t="str">
        <f t="shared" si="136"/>
        <v>09 1 01 74030</v>
      </c>
      <c r="G499" s="54"/>
      <c r="H499" s="67">
        <f>H500+H502</f>
        <v>6600</v>
      </c>
      <c r="I499" s="56">
        <f>I500+I502</f>
        <v>-100</v>
      </c>
      <c r="J499" s="163">
        <f t="shared" si="134"/>
        <v>6500</v>
      </c>
      <c r="K499" s="164">
        <f>K500+K502</f>
        <v>-6500</v>
      </c>
      <c r="L499" s="90">
        <f t="shared" si="135"/>
        <v>0</v>
      </c>
      <c r="M499" s="55">
        <f>M500+M502</f>
        <v>0</v>
      </c>
      <c r="N499" s="55">
        <f>N500+N502</f>
        <v>0</v>
      </c>
      <c r="O499" s="131">
        <f aca="true" t="shared" si="139" ref="O499:O562">M499+N499</f>
        <v>0</v>
      </c>
      <c r="P499" s="55">
        <f>P500+P502</f>
        <v>0</v>
      </c>
      <c r="Q499" s="55">
        <f>Q500+Q502</f>
        <v>0</v>
      </c>
      <c r="R499" s="131">
        <f aca="true" t="shared" si="140" ref="R499:R562">P499+Q499</f>
        <v>0</v>
      </c>
      <c r="V499" s="53"/>
      <c r="W499" s="44"/>
      <c r="X499" s="54"/>
      <c r="Y499" s="54"/>
      <c r="Z499" s="54"/>
      <c r="AA499" s="54"/>
    </row>
    <row r="500" spans="1:27" s="72" customFormat="1" ht="27.75" customHeight="1">
      <c r="A500" s="53" t="s">
        <v>354</v>
      </c>
      <c r="B500" s="44">
        <v>523</v>
      </c>
      <c r="C500" s="54" t="s">
        <v>36</v>
      </c>
      <c r="D500" s="54" t="s">
        <v>35</v>
      </c>
      <c r="E500" s="54" t="s">
        <v>401</v>
      </c>
      <c r="F500" s="54" t="str">
        <f t="shared" si="136"/>
        <v>09 1 01 74030</v>
      </c>
      <c r="G500" s="54" t="s">
        <v>355</v>
      </c>
      <c r="H500" s="67">
        <f>H501</f>
        <v>6600</v>
      </c>
      <c r="I500" s="56">
        <f>I501</f>
        <v>-100</v>
      </c>
      <c r="J500" s="163">
        <f t="shared" si="134"/>
        <v>6500</v>
      </c>
      <c r="K500" s="164">
        <f>K501</f>
        <v>-6500</v>
      </c>
      <c r="L500" s="90">
        <f t="shared" si="135"/>
        <v>0</v>
      </c>
      <c r="M500" s="55">
        <f>M501</f>
        <v>0</v>
      </c>
      <c r="N500" s="55">
        <f>N501</f>
        <v>0</v>
      </c>
      <c r="O500" s="131">
        <f t="shared" si="139"/>
        <v>0</v>
      </c>
      <c r="P500" s="55">
        <f>P501</f>
        <v>0</v>
      </c>
      <c r="Q500" s="55">
        <f>Q501</f>
        <v>0</v>
      </c>
      <c r="R500" s="131">
        <f t="shared" si="140"/>
        <v>0</v>
      </c>
      <c r="V500" s="53"/>
      <c r="W500" s="44"/>
      <c r="X500" s="54"/>
      <c r="Y500" s="54"/>
      <c r="Z500" s="54"/>
      <c r="AA500" s="54"/>
    </row>
    <row r="501" spans="1:27" s="72" customFormat="1" ht="27.75" customHeight="1">
      <c r="A501" s="53" t="s">
        <v>289</v>
      </c>
      <c r="B501" s="44">
        <v>523</v>
      </c>
      <c r="C501" s="54" t="s">
        <v>36</v>
      </c>
      <c r="D501" s="54" t="s">
        <v>35</v>
      </c>
      <c r="E501" s="54" t="s">
        <v>401</v>
      </c>
      <c r="F501" s="54" t="str">
        <f t="shared" si="136"/>
        <v>09 1 01 74030</v>
      </c>
      <c r="G501" s="54" t="s">
        <v>288</v>
      </c>
      <c r="H501" s="71">
        <v>6600</v>
      </c>
      <c r="I501" s="56">
        <v>-100</v>
      </c>
      <c r="J501" s="163">
        <f t="shared" si="134"/>
        <v>6500</v>
      </c>
      <c r="K501" s="164">
        <v>-6500</v>
      </c>
      <c r="L501" s="90">
        <f t="shared" si="135"/>
        <v>0</v>
      </c>
      <c r="M501" s="62"/>
      <c r="N501" s="62"/>
      <c r="O501" s="131">
        <f t="shared" si="139"/>
        <v>0</v>
      </c>
      <c r="P501" s="62"/>
      <c r="Q501" s="62"/>
      <c r="R501" s="131">
        <f t="shared" si="140"/>
        <v>0</v>
      </c>
      <c r="V501" s="53"/>
      <c r="W501" s="44"/>
      <c r="X501" s="54"/>
      <c r="Y501" s="54"/>
      <c r="Z501" s="54"/>
      <c r="AA501" s="54"/>
    </row>
    <row r="502" spans="1:27" ht="27.75" customHeight="1" hidden="1">
      <c r="A502" s="53" t="s">
        <v>365</v>
      </c>
      <c r="B502" s="44">
        <v>523</v>
      </c>
      <c r="C502" s="54" t="s">
        <v>36</v>
      </c>
      <c r="D502" s="54" t="s">
        <v>35</v>
      </c>
      <c r="E502" s="54" t="s">
        <v>401</v>
      </c>
      <c r="F502" s="54" t="str">
        <f>REPLACE(REPLACE(REPLACE(E502,3,," "),5,," "),8,," ")</f>
        <v>09 1 01 74030</v>
      </c>
      <c r="G502" s="54" t="s">
        <v>364</v>
      </c>
      <c r="H502" s="67">
        <f>H503</f>
        <v>0</v>
      </c>
      <c r="I502" s="56">
        <f>I503</f>
        <v>0</v>
      </c>
      <c r="J502" s="163">
        <f t="shared" si="134"/>
        <v>0</v>
      </c>
      <c r="K502" s="164">
        <f>K503</f>
        <v>0</v>
      </c>
      <c r="L502" s="90">
        <f t="shared" si="135"/>
        <v>0</v>
      </c>
      <c r="M502" s="55">
        <f>M503</f>
        <v>0</v>
      </c>
      <c r="N502" s="55">
        <f>N503</f>
        <v>0</v>
      </c>
      <c r="O502" s="131">
        <f t="shared" si="139"/>
        <v>0</v>
      </c>
      <c r="P502" s="55">
        <f>P503</f>
        <v>0</v>
      </c>
      <c r="Q502" s="55">
        <f>Q503</f>
        <v>0</v>
      </c>
      <c r="R502" s="131">
        <f t="shared" si="140"/>
        <v>0</v>
      </c>
      <c r="V502" s="53"/>
      <c r="W502" s="44"/>
      <c r="X502" s="54"/>
      <c r="Y502" s="54"/>
      <c r="Z502" s="54"/>
      <c r="AA502" s="54"/>
    </row>
    <row r="503" spans="1:27" ht="17.25" customHeight="1" hidden="1">
      <c r="A503" s="53" t="s">
        <v>291</v>
      </c>
      <c r="B503" s="44">
        <v>523</v>
      </c>
      <c r="C503" s="54" t="s">
        <v>36</v>
      </c>
      <c r="D503" s="54" t="s">
        <v>35</v>
      </c>
      <c r="E503" s="54" t="s">
        <v>401</v>
      </c>
      <c r="F503" s="54" t="str">
        <f>REPLACE(REPLACE(REPLACE(E503,3,," "),5,," "),8,," ")</f>
        <v>09 1 01 74030</v>
      </c>
      <c r="G503" s="54" t="s">
        <v>290</v>
      </c>
      <c r="H503" s="71"/>
      <c r="I503" s="56"/>
      <c r="J503" s="163">
        <f t="shared" si="134"/>
        <v>0</v>
      </c>
      <c r="K503" s="164"/>
      <c r="L503" s="90">
        <f t="shared" si="135"/>
        <v>0</v>
      </c>
      <c r="M503" s="62"/>
      <c r="N503" s="62"/>
      <c r="O503" s="131">
        <f t="shared" si="139"/>
        <v>0</v>
      </c>
      <c r="P503" s="62"/>
      <c r="Q503" s="62"/>
      <c r="R503" s="131">
        <f t="shared" si="140"/>
        <v>0</v>
      </c>
      <c r="V503" s="53"/>
      <c r="W503" s="44"/>
      <c r="X503" s="54"/>
      <c r="Y503" s="54"/>
      <c r="Z503" s="54"/>
      <c r="AA503" s="54"/>
    </row>
    <row r="504" spans="1:27" ht="25.5" customHeight="1">
      <c r="A504" s="53" t="s">
        <v>268</v>
      </c>
      <c r="B504" s="44">
        <v>523</v>
      </c>
      <c r="C504" s="54" t="s">
        <v>36</v>
      </c>
      <c r="D504" s="54" t="s">
        <v>35</v>
      </c>
      <c r="E504" s="54" t="s">
        <v>209</v>
      </c>
      <c r="F504" s="54" t="str">
        <f t="shared" si="136"/>
        <v>09 1 02 00000</v>
      </c>
      <c r="G504" s="54"/>
      <c r="H504" s="67">
        <f aca="true" t="shared" si="141" ref="H504:K506">H505</f>
        <v>965.1</v>
      </c>
      <c r="I504" s="56">
        <f t="shared" si="141"/>
        <v>188.55</v>
      </c>
      <c r="J504" s="163">
        <f t="shared" si="134"/>
        <v>1153.65</v>
      </c>
      <c r="K504" s="164">
        <f t="shared" si="141"/>
        <v>153.6</v>
      </c>
      <c r="L504" s="90">
        <f t="shared" si="135"/>
        <v>1307.25</v>
      </c>
      <c r="M504" s="55">
        <f aca="true" t="shared" si="142" ref="M504:N506">M505</f>
        <v>941.9</v>
      </c>
      <c r="N504" s="55">
        <f t="shared" si="142"/>
        <v>0</v>
      </c>
      <c r="O504" s="131">
        <f t="shared" si="139"/>
        <v>941.9</v>
      </c>
      <c r="P504" s="55">
        <f aca="true" t="shared" si="143" ref="P504:Q506">P505</f>
        <v>1113.3</v>
      </c>
      <c r="Q504" s="55">
        <f t="shared" si="143"/>
        <v>0</v>
      </c>
      <c r="R504" s="131">
        <f t="shared" si="140"/>
        <v>1113.3</v>
      </c>
      <c r="V504" s="53"/>
      <c r="W504" s="44"/>
      <c r="X504" s="54"/>
      <c r="Y504" s="54"/>
      <c r="Z504" s="54"/>
      <c r="AA504" s="54"/>
    </row>
    <row r="505" spans="1:27" ht="16.5" customHeight="1">
      <c r="A505" s="53" t="s">
        <v>62</v>
      </c>
      <c r="B505" s="44">
        <v>523</v>
      </c>
      <c r="C505" s="54" t="s">
        <v>36</v>
      </c>
      <c r="D505" s="54" t="s">
        <v>35</v>
      </c>
      <c r="E505" s="54" t="s">
        <v>210</v>
      </c>
      <c r="F505" s="54" t="str">
        <f t="shared" si="136"/>
        <v>09 1 02 75020</v>
      </c>
      <c r="G505" s="54"/>
      <c r="H505" s="67">
        <f t="shared" si="141"/>
        <v>965.1</v>
      </c>
      <c r="I505" s="56">
        <f t="shared" si="141"/>
        <v>188.55</v>
      </c>
      <c r="J505" s="163">
        <f t="shared" si="134"/>
        <v>1153.65</v>
      </c>
      <c r="K505" s="164">
        <f t="shared" si="141"/>
        <v>153.6</v>
      </c>
      <c r="L505" s="90">
        <f t="shared" si="135"/>
        <v>1307.25</v>
      </c>
      <c r="M505" s="55">
        <f t="shared" si="142"/>
        <v>941.9</v>
      </c>
      <c r="N505" s="55">
        <f t="shared" si="142"/>
        <v>0</v>
      </c>
      <c r="O505" s="131">
        <f t="shared" si="139"/>
        <v>941.9</v>
      </c>
      <c r="P505" s="55">
        <f t="shared" si="143"/>
        <v>1113.3</v>
      </c>
      <c r="Q505" s="55">
        <f t="shared" si="143"/>
        <v>0</v>
      </c>
      <c r="R505" s="131">
        <f t="shared" si="140"/>
        <v>1113.3</v>
      </c>
      <c r="V505" s="53"/>
      <c r="W505" s="44"/>
      <c r="X505" s="54"/>
      <c r="Y505" s="54"/>
      <c r="Z505" s="54"/>
      <c r="AA505" s="54"/>
    </row>
    <row r="506" spans="1:27" ht="27" customHeight="1">
      <c r="A506" s="53" t="s">
        <v>354</v>
      </c>
      <c r="B506" s="44">
        <v>523</v>
      </c>
      <c r="C506" s="54" t="s">
        <v>36</v>
      </c>
      <c r="D506" s="54" t="s">
        <v>35</v>
      </c>
      <c r="E506" s="54" t="s">
        <v>210</v>
      </c>
      <c r="F506" s="54" t="str">
        <f t="shared" si="136"/>
        <v>09 1 02 75020</v>
      </c>
      <c r="G506" s="54" t="s">
        <v>355</v>
      </c>
      <c r="H506" s="67">
        <f t="shared" si="141"/>
        <v>965.1</v>
      </c>
      <c r="I506" s="56">
        <f t="shared" si="141"/>
        <v>188.55</v>
      </c>
      <c r="J506" s="163">
        <f t="shared" si="134"/>
        <v>1153.65</v>
      </c>
      <c r="K506" s="164">
        <f t="shared" si="141"/>
        <v>153.6</v>
      </c>
      <c r="L506" s="90">
        <f t="shared" si="135"/>
        <v>1307.25</v>
      </c>
      <c r="M506" s="55">
        <f t="shared" si="142"/>
        <v>941.9</v>
      </c>
      <c r="N506" s="55">
        <f t="shared" si="142"/>
        <v>0</v>
      </c>
      <c r="O506" s="131">
        <f t="shared" si="139"/>
        <v>941.9</v>
      </c>
      <c r="P506" s="55">
        <f t="shared" si="143"/>
        <v>1113.3</v>
      </c>
      <c r="Q506" s="55">
        <f t="shared" si="143"/>
        <v>0</v>
      </c>
      <c r="R506" s="131">
        <f t="shared" si="140"/>
        <v>1113.3</v>
      </c>
      <c r="V506" s="53"/>
      <c r="W506" s="44"/>
      <c r="X506" s="54"/>
      <c r="Y506" s="54"/>
      <c r="Z506" s="54"/>
      <c r="AA506" s="54"/>
    </row>
    <row r="507" spans="1:18" ht="27" customHeight="1">
      <c r="A507" s="53" t="s">
        <v>289</v>
      </c>
      <c r="B507" s="44">
        <v>523</v>
      </c>
      <c r="C507" s="54" t="s">
        <v>36</v>
      </c>
      <c r="D507" s="54" t="s">
        <v>35</v>
      </c>
      <c r="E507" s="54" t="s">
        <v>210</v>
      </c>
      <c r="F507" s="54" t="str">
        <f t="shared" si="136"/>
        <v>09 1 02 75020</v>
      </c>
      <c r="G507" s="54" t="s">
        <v>288</v>
      </c>
      <c r="H507" s="71">
        <v>965.1</v>
      </c>
      <c r="I507" s="56">
        <v>188.55</v>
      </c>
      <c r="J507" s="163">
        <f t="shared" si="134"/>
        <v>1153.65</v>
      </c>
      <c r="K507" s="164">
        <v>153.6</v>
      </c>
      <c r="L507" s="90">
        <f t="shared" si="135"/>
        <v>1307.25</v>
      </c>
      <c r="M507" s="62">
        <v>941.9</v>
      </c>
      <c r="N507" s="62"/>
      <c r="O507" s="131">
        <f t="shared" si="139"/>
        <v>941.9</v>
      </c>
      <c r="P507" s="62">
        <v>1113.3</v>
      </c>
      <c r="Q507" s="62"/>
      <c r="R507" s="131">
        <f t="shared" si="140"/>
        <v>1113.3</v>
      </c>
    </row>
    <row r="508" spans="1:18" ht="27" customHeight="1">
      <c r="A508" s="53" t="s">
        <v>403</v>
      </c>
      <c r="B508" s="44">
        <v>523</v>
      </c>
      <c r="C508" s="54" t="s">
        <v>36</v>
      </c>
      <c r="D508" s="54" t="s">
        <v>35</v>
      </c>
      <c r="E508" s="54" t="s">
        <v>402</v>
      </c>
      <c r="F508" s="54" t="str">
        <f t="shared" si="136"/>
        <v>09 1 03 00000</v>
      </c>
      <c r="G508" s="54"/>
      <c r="H508" s="67">
        <f>H509</f>
        <v>3600</v>
      </c>
      <c r="I508" s="56">
        <f>I509</f>
        <v>0</v>
      </c>
      <c r="J508" s="163">
        <f t="shared" si="134"/>
        <v>3600</v>
      </c>
      <c r="K508" s="164">
        <f>K509</f>
        <v>-3600</v>
      </c>
      <c r="L508" s="90">
        <f t="shared" si="135"/>
        <v>0</v>
      </c>
      <c r="M508" s="55">
        <f>M509</f>
        <v>0</v>
      </c>
      <c r="N508" s="55">
        <f>N509</f>
        <v>0</v>
      </c>
      <c r="O508" s="131">
        <f t="shared" si="139"/>
        <v>0</v>
      </c>
      <c r="P508" s="55">
        <f>P509</f>
        <v>0</v>
      </c>
      <c r="Q508" s="55">
        <f>Q509</f>
        <v>0</v>
      </c>
      <c r="R508" s="131">
        <f t="shared" si="140"/>
        <v>0</v>
      </c>
    </row>
    <row r="509" spans="1:18" ht="27" customHeight="1">
      <c r="A509" s="53" t="s">
        <v>42</v>
      </c>
      <c r="B509" s="44">
        <v>523</v>
      </c>
      <c r="C509" s="54" t="s">
        <v>36</v>
      </c>
      <c r="D509" s="54" t="s">
        <v>35</v>
      </c>
      <c r="E509" s="54" t="s">
        <v>404</v>
      </c>
      <c r="F509" s="54" t="str">
        <f t="shared" si="136"/>
        <v>09 1 03 74010</v>
      </c>
      <c r="G509" s="54"/>
      <c r="H509" s="67">
        <f>H510+H512</f>
        <v>3600</v>
      </c>
      <c r="I509" s="56">
        <f>I510</f>
        <v>0</v>
      </c>
      <c r="J509" s="163">
        <f t="shared" si="134"/>
        <v>3600</v>
      </c>
      <c r="K509" s="164">
        <f>K510</f>
        <v>-3600</v>
      </c>
      <c r="L509" s="90">
        <f t="shared" si="135"/>
        <v>0</v>
      </c>
      <c r="M509" s="55">
        <f>M510+M512</f>
        <v>0</v>
      </c>
      <c r="N509" s="55">
        <f>N510+N512</f>
        <v>0</v>
      </c>
      <c r="O509" s="131">
        <f t="shared" si="139"/>
        <v>0</v>
      </c>
      <c r="P509" s="55">
        <f>P510+P512</f>
        <v>0</v>
      </c>
      <c r="Q509" s="55">
        <f>Q510+Q512</f>
        <v>0</v>
      </c>
      <c r="R509" s="131">
        <f t="shared" si="140"/>
        <v>0</v>
      </c>
    </row>
    <row r="510" spans="1:18" ht="27" customHeight="1">
      <c r="A510" s="53" t="s">
        <v>354</v>
      </c>
      <c r="B510" s="44">
        <v>523</v>
      </c>
      <c r="C510" s="54" t="s">
        <v>36</v>
      </c>
      <c r="D510" s="54" t="s">
        <v>35</v>
      </c>
      <c r="E510" s="54" t="s">
        <v>404</v>
      </c>
      <c r="F510" s="54" t="str">
        <f t="shared" si="136"/>
        <v>09 1 03 74010</v>
      </c>
      <c r="G510" s="54" t="s">
        <v>355</v>
      </c>
      <c r="H510" s="67">
        <f>H511</f>
        <v>3600</v>
      </c>
      <c r="I510" s="56">
        <f>I511</f>
        <v>0</v>
      </c>
      <c r="J510" s="163">
        <f t="shared" si="134"/>
        <v>3600</v>
      </c>
      <c r="K510" s="164">
        <f>K511</f>
        <v>-3600</v>
      </c>
      <c r="L510" s="90">
        <f t="shared" si="135"/>
        <v>0</v>
      </c>
      <c r="M510" s="55">
        <f>M511</f>
        <v>0</v>
      </c>
      <c r="N510" s="55">
        <f>N511</f>
        <v>0</v>
      </c>
      <c r="O510" s="131">
        <f t="shared" si="139"/>
        <v>0</v>
      </c>
      <c r="P510" s="55">
        <f>P511</f>
        <v>0</v>
      </c>
      <c r="Q510" s="55">
        <f>Q511</f>
        <v>0</v>
      </c>
      <c r="R510" s="131">
        <f t="shared" si="140"/>
        <v>0</v>
      </c>
    </row>
    <row r="511" spans="1:18" ht="27" customHeight="1">
      <c r="A511" s="53" t="s">
        <v>289</v>
      </c>
      <c r="B511" s="44">
        <v>523</v>
      </c>
      <c r="C511" s="54" t="s">
        <v>36</v>
      </c>
      <c r="D511" s="54" t="s">
        <v>35</v>
      </c>
      <c r="E511" s="54" t="s">
        <v>404</v>
      </c>
      <c r="F511" s="54" t="str">
        <f t="shared" si="136"/>
        <v>09 1 03 74010</v>
      </c>
      <c r="G511" s="54" t="s">
        <v>288</v>
      </c>
      <c r="H511" s="71">
        <v>3600</v>
      </c>
      <c r="I511" s="56"/>
      <c r="J511" s="163">
        <f t="shared" si="134"/>
        <v>3600</v>
      </c>
      <c r="K511" s="164">
        <v>-3600</v>
      </c>
      <c r="L511" s="90">
        <f t="shared" si="135"/>
        <v>0</v>
      </c>
      <c r="M511" s="62"/>
      <c r="N511" s="62"/>
      <c r="O511" s="131">
        <f t="shared" si="139"/>
        <v>0</v>
      </c>
      <c r="P511" s="62"/>
      <c r="Q511" s="62"/>
      <c r="R511" s="131">
        <f t="shared" si="140"/>
        <v>0</v>
      </c>
    </row>
    <row r="512" spans="1:18" ht="27" customHeight="1" hidden="1">
      <c r="A512" s="53" t="s">
        <v>365</v>
      </c>
      <c r="B512" s="44">
        <v>523</v>
      </c>
      <c r="C512" s="54" t="s">
        <v>36</v>
      </c>
      <c r="D512" s="54" t="s">
        <v>35</v>
      </c>
      <c r="E512" s="54" t="s">
        <v>404</v>
      </c>
      <c r="F512" s="54" t="str">
        <f>REPLACE(REPLACE(REPLACE(E512,3,," "),5,," "),8,," ")</f>
        <v>09 1 03 74010</v>
      </c>
      <c r="G512" s="54" t="s">
        <v>364</v>
      </c>
      <c r="H512" s="67">
        <f>H513</f>
        <v>0</v>
      </c>
      <c r="I512" s="56"/>
      <c r="J512" s="163">
        <f t="shared" si="134"/>
        <v>0</v>
      </c>
      <c r="K512" s="164"/>
      <c r="L512" s="90">
        <f t="shared" si="135"/>
        <v>0</v>
      </c>
      <c r="M512" s="55">
        <f>M513</f>
        <v>0</v>
      </c>
      <c r="N512" s="55">
        <f>N513</f>
        <v>0</v>
      </c>
      <c r="O512" s="131">
        <f t="shared" si="139"/>
        <v>0</v>
      </c>
      <c r="P512" s="55">
        <f>P513</f>
        <v>0</v>
      </c>
      <c r="Q512" s="55">
        <f>Q513</f>
        <v>0</v>
      </c>
      <c r="R512" s="131">
        <f t="shared" si="140"/>
        <v>0</v>
      </c>
    </row>
    <row r="513" spans="1:18" ht="16.5" customHeight="1" hidden="1">
      <c r="A513" s="53" t="s">
        <v>291</v>
      </c>
      <c r="B513" s="44">
        <v>523</v>
      </c>
      <c r="C513" s="54" t="s">
        <v>36</v>
      </c>
      <c r="D513" s="54" t="s">
        <v>35</v>
      </c>
      <c r="E513" s="54" t="s">
        <v>404</v>
      </c>
      <c r="F513" s="54" t="str">
        <f>REPLACE(REPLACE(REPLACE(E513,3,," "),5,," "),8,," ")</f>
        <v>09 1 03 74010</v>
      </c>
      <c r="G513" s="54" t="s">
        <v>290</v>
      </c>
      <c r="H513" s="71"/>
      <c r="I513" s="56"/>
      <c r="J513" s="163">
        <f t="shared" si="134"/>
        <v>0</v>
      </c>
      <c r="K513" s="164"/>
      <c r="L513" s="90">
        <f t="shared" si="135"/>
        <v>0</v>
      </c>
      <c r="M513" s="62"/>
      <c r="N513" s="62"/>
      <c r="O513" s="131">
        <f t="shared" si="139"/>
        <v>0</v>
      </c>
      <c r="P513" s="62"/>
      <c r="Q513" s="62"/>
      <c r="R513" s="131">
        <f t="shared" si="140"/>
        <v>0</v>
      </c>
    </row>
    <row r="514" spans="1:18" ht="39" customHeight="1">
      <c r="A514" s="53" t="s">
        <v>615</v>
      </c>
      <c r="B514" s="44">
        <v>523</v>
      </c>
      <c r="C514" s="54" t="s">
        <v>36</v>
      </c>
      <c r="D514" s="54" t="s">
        <v>35</v>
      </c>
      <c r="E514" s="54" t="s">
        <v>211</v>
      </c>
      <c r="F514" s="54" t="str">
        <f t="shared" si="136"/>
        <v>09 2 00 00000</v>
      </c>
      <c r="G514" s="54"/>
      <c r="H514" s="67">
        <f>H515</f>
        <v>9483.800000000001</v>
      </c>
      <c r="I514" s="56">
        <f>I515</f>
        <v>-242.51</v>
      </c>
      <c r="J514" s="163">
        <f t="shared" si="134"/>
        <v>9241.29</v>
      </c>
      <c r="K514" s="164">
        <f>K515</f>
        <v>38</v>
      </c>
      <c r="L514" s="90">
        <f t="shared" si="135"/>
        <v>9279.29</v>
      </c>
      <c r="M514" s="55">
        <f>M515</f>
        <v>9737.7</v>
      </c>
      <c r="N514" s="55">
        <f>N515</f>
        <v>0</v>
      </c>
      <c r="O514" s="131">
        <f t="shared" si="139"/>
        <v>9737.7</v>
      </c>
      <c r="P514" s="55">
        <f>P515</f>
        <v>10026.29</v>
      </c>
      <c r="Q514" s="55">
        <f>Q515</f>
        <v>0</v>
      </c>
      <c r="R514" s="131">
        <f t="shared" si="140"/>
        <v>10026.29</v>
      </c>
    </row>
    <row r="515" spans="1:18" ht="15.75" customHeight="1">
      <c r="A515" s="53" t="s">
        <v>269</v>
      </c>
      <c r="B515" s="44">
        <v>523</v>
      </c>
      <c r="C515" s="54" t="s">
        <v>36</v>
      </c>
      <c r="D515" s="54" t="s">
        <v>35</v>
      </c>
      <c r="E515" s="54" t="s">
        <v>212</v>
      </c>
      <c r="F515" s="54" t="str">
        <f t="shared" si="136"/>
        <v>09 2 01 00000</v>
      </c>
      <c r="G515" s="54"/>
      <c r="H515" s="67">
        <f>H516+H519</f>
        <v>9483.800000000001</v>
      </c>
      <c r="I515" s="56">
        <f>I516+I519</f>
        <v>-242.51</v>
      </c>
      <c r="J515" s="163">
        <f t="shared" si="134"/>
        <v>9241.29</v>
      </c>
      <c r="K515" s="164">
        <f>K516+K519</f>
        <v>38</v>
      </c>
      <c r="L515" s="90">
        <f t="shared" si="135"/>
        <v>9279.29</v>
      </c>
      <c r="M515" s="55">
        <f>M516+M519</f>
        <v>9737.7</v>
      </c>
      <c r="N515" s="55">
        <f>N516+N519</f>
        <v>0</v>
      </c>
      <c r="O515" s="131">
        <f t="shared" si="139"/>
        <v>9737.7</v>
      </c>
      <c r="P515" s="55">
        <f>P516+P519</f>
        <v>10026.29</v>
      </c>
      <c r="Q515" s="55">
        <f>Q516+Q519</f>
        <v>0</v>
      </c>
      <c r="R515" s="131">
        <f t="shared" si="140"/>
        <v>10026.29</v>
      </c>
    </row>
    <row r="516" spans="1:18" ht="24" customHeight="1">
      <c r="A516" s="53" t="s">
        <v>109</v>
      </c>
      <c r="B516" s="44">
        <v>523</v>
      </c>
      <c r="C516" s="54" t="s">
        <v>36</v>
      </c>
      <c r="D516" s="54" t="s">
        <v>35</v>
      </c>
      <c r="E516" s="54" t="s">
        <v>398</v>
      </c>
      <c r="F516" s="54" t="str">
        <f>REPLACE(REPLACE(REPLACE(E516,3,," "),5,," "),8,," ")</f>
        <v>09 2 01 74220</v>
      </c>
      <c r="G516" s="54"/>
      <c r="H516" s="67">
        <f>H517</f>
        <v>3.7</v>
      </c>
      <c r="I516" s="56">
        <f>I517</f>
        <v>0</v>
      </c>
      <c r="J516" s="163">
        <f t="shared" si="134"/>
        <v>3.7</v>
      </c>
      <c r="K516" s="164">
        <f>K517</f>
        <v>0</v>
      </c>
      <c r="L516" s="90">
        <f t="shared" si="135"/>
        <v>3.7</v>
      </c>
      <c r="M516" s="55">
        <f>M517</f>
        <v>3.85</v>
      </c>
      <c r="N516" s="55">
        <f>N517</f>
        <v>0</v>
      </c>
      <c r="O516" s="131">
        <f t="shared" si="139"/>
        <v>3.85</v>
      </c>
      <c r="P516" s="55">
        <f>P517</f>
        <v>4</v>
      </c>
      <c r="Q516" s="55">
        <f>Q517</f>
        <v>0</v>
      </c>
      <c r="R516" s="131">
        <f t="shared" si="140"/>
        <v>4</v>
      </c>
    </row>
    <row r="517" spans="1:18" ht="24.75" customHeight="1">
      <c r="A517" s="63" t="s">
        <v>354</v>
      </c>
      <c r="B517" s="44">
        <v>523</v>
      </c>
      <c r="C517" s="54" t="s">
        <v>36</v>
      </c>
      <c r="D517" s="54" t="s">
        <v>35</v>
      </c>
      <c r="E517" s="54" t="s">
        <v>398</v>
      </c>
      <c r="F517" s="54" t="str">
        <f>REPLACE(REPLACE(REPLACE(E517,3,," "),5,," "),8,," ")</f>
        <v>09 2 01 74220</v>
      </c>
      <c r="G517" s="54" t="s">
        <v>355</v>
      </c>
      <c r="H517" s="67">
        <f>H518</f>
        <v>3.7</v>
      </c>
      <c r="I517" s="56">
        <f>I518</f>
        <v>0</v>
      </c>
      <c r="J517" s="163">
        <f t="shared" si="134"/>
        <v>3.7</v>
      </c>
      <c r="K517" s="164">
        <f>K518</f>
        <v>0</v>
      </c>
      <c r="L517" s="90">
        <f t="shared" si="135"/>
        <v>3.7</v>
      </c>
      <c r="M517" s="55">
        <f>M518</f>
        <v>3.85</v>
      </c>
      <c r="N517" s="55">
        <f>N518</f>
        <v>0</v>
      </c>
      <c r="O517" s="131">
        <f t="shared" si="139"/>
        <v>3.85</v>
      </c>
      <c r="P517" s="55">
        <f>P518</f>
        <v>4</v>
      </c>
      <c r="Q517" s="55">
        <f>Q518</f>
        <v>0</v>
      </c>
      <c r="R517" s="131">
        <f t="shared" si="140"/>
        <v>4</v>
      </c>
    </row>
    <row r="518" spans="1:18" ht="27.75" customHeight="1">
      <c r="A518" s="53" t="s">
        <v>289</v>
      </c>
      <c r="B518" s="44">
        <v>523</v>
      </c>
      <c r="C518" s="54" t="s">
        <v>36</v>
      </c>
      <c r="D518" s="54" t="s">
        <v>35</v>
      </c>
      <c r="E518" s="54" t="s">
        <v>398</v>
      </c>
      <c r="F518" s="54" t="str">
        <f>REPLACE(REPLACE(REPLACE(E518,3,," "),5,," "),8,," ")</f>
        <v>09 2 01 74220</v>
      </c>
      <c r="G518" s="54" t="s">
        <v>288</v>
      </c>
      <c r="H518" s="71">
        <v>3.7</v>
      </c>
      <c r="I518" s="56"/>
      <c r="J518" s="163">
        <f t="shared" si="134"/>
        <v>3.7</v>
      </c>
      <c r="K518" s="164"/>
      <c r="L518" s="90">
        <f t="shared" si="135"/>
        <v>3.7</v>
      </c>
      <c r="M518" s="62">
        <v>3.85</v>
      </c>
      <c r="N518" s="62"/>
      <c r="O518" s="131">
        <f t="shared" si="139"/>
        <v>3.85</v>
      </c>
      <c r="P518" s="62">
        <v>4</v>
      </c>
      <c r="Q518" s="62"/>
      <c r="R518" s="131">
        <f t="shared" si="140"/>
        <v>4</v>
      </c>
    </row>
    <row r="519" spans="1:18" ht="17.25" customHeight="1">
      <c r="A519" s="53" t="s">
        <v>75</v>
      </c>
      <c r="B519" s="44">
        <v>523</v>
      </c>
      <c r="C519" s="54" t="s">
        <v>36</v>
      </c>
      <c r="D519" s="54" t="s">
        <v>35</v>
      </c>
      <c r="E519" s="54" t="s">
        <v>213</v>
      </c>
      <c r="F519" s="54" t="str">
        <f t="shared" si="136"/>
        <v>09 2 01 75010</v>
      </c>
      <c r="G519" s="54"/>
      <c r="H519" s="67">
        <f>H520+H522+H524</f>
        <v>9480.1</v>
      </c>
      <c r="I519" s="56">
        <f>I520+I522+I524</f>
        <v>-242.51</v>
      </c>
      <c r="J519" s="163">
        <f t="shared" si="134"/>
        <v>9237.59</v>
      </c>
      <c r="K519" s="164">
        <f>K520+K522+K524</f>
        <v>38</v>
      </c>
      <c r="L519" s="90">
        <f t="shared" si="135"/>
        <v>9275.59</v>
      </c>
      <c r="M519" s="55">
        <f>M520+M522+M524</f>
        <v>9733.85</v>
      </c>
      <c r="N519" s="55">
        <f>N520+N522+N524</f>
        <v>0</v>
      </c>
      <c r="O519" s="131">
        <f t="shared" si="139"/>
        <v>9733.85</v>
      </c>
      <c r="P519" s="55">
        <f>P520+P522+P524</f>
        <v>10022.29</v>
      </c>
      <c r="Q519" s="55">
        <f>Q520+Q522+Q524</f>
        <v>0</v>
      </c>
      <c r="R519" s="131">
        <f t="shared" si="140"/>
        <v>10022.29</v>
      </c>
    </row>
    <row r="520" spans="1:18" ht="50.25" customHeight="1">
      <c r="A520" s="63" t="s">
        <v>352</v>
      </c>
      <c r="B520" s="44">
        <v>523</v>
      </c>
      <c r="C520" s="54" t="s">
        <v>36</v>
      </c>
      <c r="D520" s="54" t="s">
        <v>35</v>
      </c>
      <c r="E520" s="54" t="s">
        <v>213</v>
      </c>
      <c r="F520" s="54" t="str">
        <f t="shared" si="136"/>
        <v>09 2 01 75010</v>
      </c>
      <c r="G520" s="54" t="s">
        <v>353</v>
      </c>
      <c r="H520" s="67">
        <f>H521</f>
        <v>6520.43</v>
      </c>
      <c r="I520" s="56">
        <f>I521</f>
        <v>0</v>
      </c>
      <c r="J520" s="163">
        <f t="shared" si="134"/>
        <v>6520.43</v>
      </c>
      <c r="K520" s="164">
        <f>K521</f>
        <v>0</v>
      </c>
      <c r="L520" s="90">
        <f t="shared" si="135"/>
        <v>6520.43</v>
      </c>
      <c r="M520" s="55">
        <f>M521</f>
        <v>6781.25</v>
      </c>
      <c r="N520" s="55">
        <f>N521</f>
        <v>0</v>
      </c>
      <c r="O520" s="131">
        <f t="shared" si="139"/>
        <v>6781.25</v>
      </c>
      <c r="P520" s="55">
        <f>P521</f>
        <v>7052.49</v>
      </c>
      <c r="Q520" s="55">
        <f>Q521</f>
        <v>0</v>
      </c>
      <c r="R520" s="131">
        <f t="shared" si="140"/>
        <v>7052.49</v>
      </c>
    </row>
    <row r="521" spans="1:18" ht="15" customHeight="1">
      <c r="A521" s="53" t="s">
        <v>367</v>
      </c>
      <c r="B521" s="44">
        <v>523</v>
      </c>
      <c r="C521" s="54" t="s">
        <v>36</v>
      </c>
      <c r="D521" s="54" t="s">
        <v>35</v>
      </c>
      <c r="E521" s="54" t="s">
        <v>213</v>
      </c>
      <c r="F521" s="54" t="str">
        <f t="shared" si="136"/>
        <v>09 2 01 75010</v>
      </c>
      <c r="G521" s="54" t="s">
        <v>366</v>
      </c>
      <c r="H521" s="71">
        <v>6520.43</v>
      </c>
      <c r="I521" s="56"/>
      <c r="J521" s="163">
        <f t="shared" si="134"/>
        <v>6520.43</v>
      </c>
      <c r="K521" s="164"/>
      <c r="L521" s="90">
        <f t="shared" si="135"/>
        <v>6520.43</v>
      </c>
      <c r="M521" s="62">
        <v>6781.25</v>
      </c>
      <c r="N521" s="62"/>
      <c r="O521" s="131">
        <f t="shared" si="139"/>
        <v>6781.25</v>
      </c>
      <c r="P521" s="62">
        <v>7052.49</v>
      </c>
      <c r="Q521" s="62"/>
      <c r="R521" s="131">
        <f t="shared" si="140"/>
        <v>7052.49</v>
      </c>
    </row>
    <row r="522" spans="1:18" ht="27.75" customHeight="1">
      <c r="A522" s="53" t="s">
        <v>354</v>
      </c>
      <c r="B522" s="44">
        <v>523</v>
      </c>
      <c r="C522" s="54" t="s">
        <v>36</v>
      </c>
      <c r="D522" s="54" t="s">
        <v>35</v>
      </c>
      <c r="E522" s="54" t="s">
        <v>213</v>
      </c>
      <c r="F522" s="54" t="str">
        <f t="shared" si="136"/>
        <v>09 2 01 75010</v>
      </c>
      <c r="G522" s="54" t="s">
        <v>355</v>
      </c>
      <c r="H522" s="67">
        <f>H523</f>
        <v>2808.67</v>
      </c>
      <c r="I522" s="56">
        <f>I523</f>
        <v>-242.51</v>
      </c>
      <c r="J522" s="163">
        <f t="shared" si="134"/>
        <v>2566.16</v>
      </c>
      <c r="K522" s="164">
        <f>K523</f>
        <v>38</v>
      </c>
      <c r="L522" s="90">
        <f t="shared" si="135"/>
        <v>2604.16</v>
      </c>
      <c r="M522" s="55">
        <f>M523</f>
        <v>2801.6</v>
      </c>
      <c r="N522" s="55">
        <f>N523</f>
        <v>0</v>
      </c>
      <c r="O522" s="131">
        <f t="shared" si="139"/>
        <v>2801.6</v>
      </c>
      <c r="P522" s="55">
        <f>P523</f>
        <v>2818.8</v>
      </c>
      <c r="Q522" s="55">
        <f>Q523</f>
        <v>0</v>
      </c>
      <c r="R522" s="131">
        <f t="shared" si="140"/>
        <v>2818.8</v>
      </c>
    </row>
    <row r="523" spans="1:18" ht="27.75" customHeight="1">
      <c r="A523" s="53" t="s">
        <v>289</v>
      </c>
      <c r="B523" s="44">
        <v>523</v>
      </c>
      <c r="C523" s="54" t="s">
        <v>36</v>
      </c>
      <c r="D523" s="54" t="s">
        <v>35</v>
      </c>
      <c r="E523" s="54" t="s">
        <v>213</v>
      </c>
      <c r="F523" s="54" t="str">
        <f t="shared" si="136"/>
        <v>09 2 01 75010</v>
      </c>
      <c r="G523" s="54" t="s">
        <v>288</v>
      </c>
      <c r="H523" s="71">
        <v>2808.67</v>
      </c>
      <c r="I523" s="56">
        <v>-242.51</v>
      </c>
      <c r="J523" s="163">
        <f>H523+I523</f>
        <v>2566.16</v>
      </c>
      <c r="K523" s="164">
        <v>38</v>
      </c>
      <c r="L523" s="90">
        <f>J523+K523</f>
        <v>2604.16</v>
      </c>
      <c r="M523" s="62">
        <v>2801.6</v>
      </c>
      <c r="N523" s="62"/>
      <c r="O523" s="131">
        <f t="shared" si="139"/>
        <v>2801.6</v>
      </c>
      <c r="P523" s="62">
        <v>2818.8</v>
      </c>
      <c r="Q523" s="62"/>
      <c r="R523" s="131">
        <f t="shared" si="140"/>
        <v>2818.8</v>
      </c>
    </row>
    <row r="524" spans="1:18" s="61" customFormat="1" ht="14.25" customHeight="1">
      <c r="A524" s="66" t="s">
        <v>356</v>
      </c>
      <c r="B524" s="44">
        <v>523</v>
      </c>
      <c r="C524" s="54" t="s">
        <v>36</v>
      </c>
      <c r="D524" s="54" t="s">
        <v>35</v>
      </c>
      <c r="E524" s="54" t="s">
        <v>213</v>
      </c>
      <c r="F524" s="54" t="str">
        <f t="shared" si="136"/>
        <v>09 2 01 75010</v>
      </c>
      <c r="G524" s="54" t="s">
        <v>357</v>
      </c>
      <c r="H524" s="67">
        <f>H525+H526</f>
        <v>151</v>
      </c>
      <c r="I524" s="56">
        <f>I525+I526</f>
        <v>0</v>
      </c>
      <c r="J524" s="163">
        <f t="shared" si="134"/>
        <v>151</v>
      </c>
      <c r="K524" s="164">
        <f>K525+K526</f>
        <v>0</v>
      </c>
      <c r="L524" s="90">
        <f aca="true" t="shared" si="144" ref="L524:L586">J524+K524</f>
        <v>151</v>
      </c>
      <c r="M524" s="55">
        <f>M525+M526</f>
        <v>151</v>
      </c>
      <c r="N524" s="55">
        <f>N525+N526</f>
        <v>0</v>
      </c>
      <c r="O524" s="131">
        <f t="shared" si="139"/>
        <v>151</v>
      </c>
      <c r="P524" s="55">
        <f>P525+P526</f>
        <v>151</v>
      </c>
      <c r="Q524" s="55">
        <f>Q525+Q526</f>
        <v>0</v>
      </c>
      <c r="R524" s="131">
        <f t="shared" si="140"/>
        <v>151</v>
      </c>
    </row>
    <row r="525" spans="1:18" s="61" customFormat="1" ht="14.25" customHeight="1">
      <c r="A525" s="66" t="s">
        <v>368</v>
      </c>
      <c r="B525" s="44">
        <v>523</v>
      </c>
      <c r="C525" s="54" t="s">
        <v>36</v>
      </c>
      <c r="D525" s="54" t="s">
        <v>35</v>
      </c>
      <c r="E525" s="54" t="s">
        <v>213</v>
      </c>
      <c r="F525" s="54" t="str">
        <f t="shared" si="136"/>
        <v>09 2 01 75010</v>
      </c>
      <c r="G525" s="54" t="s">
        <v>369</v>
      </c>
      <c r="H525" s="71">
        <v>1</v>
      </c>
      <c r="I525" s="56"/>
      <c r="J525" s="163">
        <f t="shared" si="134"/>
        <v>1</v>
      </c>
      <c r="K525" s="164"/>
      <c r="L525" s="90">
        <f t="shared" si="144"/>
        <v>1</v>
      </c>
      <c r="M525" s="62">
        <v>1</v>
      </c>
      <c r="N525" s="62"/>
      <c r="O525" s="131">
        <f t="shared" si="139"/>
        <v>1</v>
      </c>
      <c r="P525" s="62">
        <v>1</v>
      </c>
      <c r="Q525" s="62"/>
      <c r="R525" s="131">
        <f t="shared" si="140"/>
        <v>1</v>
      </c>
    </row>
    <row r="526" spans="1:18" s="61" customFormat="1" ht="14.25" customHeight="1">
      <c r="A526" s="66" t="s">
        <v>292</v>
      </c>
      <c r="B526" s="44">
        <v>523</v>
      </c>
      <c r="C526" s="54" t="s">
        <v>36</v>
      </c>
      <c r="D526" s="54" t="s">
        <v>35</v>
      </c>
      <c r="E526" s="54" t="s">
        <v>213</v>
      </c>
      <c r="F526" s="54" t="str">
        <f t="shared" si="136"/>
        <v>09 2 01 75010</v>
      </c>
      <c r="G526" s="54" t="s">
        <v>287</v>
      </c>
      <c r="H526" s="71">
        <v>150</v>
      </c>
      <c r="I526" s="56"/>
      <c r="J526" s="163">
        <f t="shared" si="134"/>
        <v>150</v>
      </c>
      <c r="K526" s="164"/>
      <c r="L526" s="90">
        <f t="shared" si="144"/>
        <v>150</v>
      </c>
      <c r="M526" s="62">
        <v>150</v>
      </c>
      <c r="N526" s="62"/>
      <c r="O526" s="131">
        <f t="shared" si="139"/>
        <v>150</v>
      </c>
      <c r="P526" s="62">
        <v>150</v>
      </c>
      <c r="Q526" s="62"/>
      <c r="R526" s="131">
        <f t="shared" si="140"/>
        <v>150</v>
      </c>
    </row>
    <row r="527" spans="1:18" ht="14.25" customHeight="1">
      <c r="A527" s="73" t="s">
        <v>19</v>
      </c>
      <c r="B527" s="74">
        <v>523</v>
      </c>
      <c r="C527" s="75" t="s">
        <v>33</v>
      </c>
      <c r="D527" s="74"/>
      <c r="E527" s="76"/>
      <c r="F527" s="76" t="str">
        <f t="shared" si="136"/>
        <v>   </v>
      </c>
      <c r="G527" s="74"/>
      <c r="H527" s="136">
        <f>H528</f>
        <v>3048.29</v>
      </c>
      <c r="I527" s="77">
        <f>I528</f>
        <v>-870.3</v>
      </c>
      <c r="J527" s="163">
        <f t="shared" si="134"/>
        <v>2177.99</v>
      </c>
      <c r="K527" s="173">
        <f>K528</f>
        <v>0</v>
      </c>
      <c r="L527" s="90">
        <f t="shared" si="144"/>
        <v>2177.99</v>
      </c>
      <c r="M527" s="127">
        <f>M528</f>
        <v>2173.535</v>
      </c>
      <c r="N527" s="127">
        <f>N528</f>
        <v>0</v>
      </c>
      <c r="O527" s="131">
        <f t="shared" si="139"/>
        <v>2173.535</v>
      </c>
      <c r="P527" s="127">
        <f>P528</f>
        <v>2418.59</v>
      </c>
      <c r="Q527" s="127">
        <f>Q528</f>
        <v>0</v>
      </c>
      <c r="R527" s="131">
        <f t="shared" si="140"/>
        <v>2418.59</v>
      </c>
    </row>
    <row r="528" spans="1:18" s="61" customFormat="1" ht="14.25" customHeight="1">
      <c r="A528" s="57" t="s">
        <v>20</v>
      </c>
      <c r="B528" s="78" t="s">
        <v>241</v>
      </c>
      <c r="C528" s="78" t="s">
        <v>33</v>
      </c>
      <c r="D528" s="78" t="s">
        <v>33</v>
      </c>
      <c r="E528" s="79"/>
      <c r="F528" s="79" t="str">
        <f t="shared" si="136"/>
        <v>   </v>
      </c>
      <c r="G528" s="78"/>
      <c r="H528" s="137">
        <f>H529</f>
        <v>3048.29</v>
      </c>
      <c r="I528" s="80">
        <f>I529</f>
        <v>-870.3</v>
      </c>
      <c r="J528" s="163">
        <f t="shared" si="134"/>
        <v>2177.99</v>
      </c>
      <c r="K528" s="174">
        <f>K529</f>
        <v>0</v>
      </c>
      <c r="L528" s="90">
        <f t="shared" si="144"/>
        <v>2177.99</v>
      </c>
      <c r="M528" s="128">
        <f>M529</f>
        <v>2173.535</v>
      </c>
      <c r="N528" s="128">
        <f>N529</f>
        <v>0</v>
      </c>
      <c r="O528" s="131">
        <f t="shared" si="139"/>
        <v>2173.535</v>
      </c>
      <c r="P528" s="128">
        <f>P529</f>
        <v>2418.59</v>
      </c>
      <c r="Q528" s="128">
        <f>Q529</f>
        <v>0</v>
      </c>
      <c r="R528" s="131">
        <f t="shared" si="140"/>
        <v>2418.59</v>
      </c>
    </row>
    <row r="529" spans="1:18" ht="16.5" customHeight="1">
      <c r="A529" s="53" t="s">
        <v>616</v>
      </c>
      <c r="B529" s="74" t="s">
        <v>241</v>
      </c>
      <c r="C529" s="74" t="s">
        <v>33</v>
      </c>
      <c r="D529" s="74" t="s">
        <v>33</v>
      </c>
      <c r="E529" s="76" t="s">
        <v>214</v>
      </c>
      <c r="F529" s="76" t="str">
        <f t="shared" si="136"/>
        <v>11 0 00 00000</v>
      </c>
      <c r="G529" s="74"/>
      <c r="H529" s="136">
        <f>H530+H541</f>
        <v>3048.29</v>
      </c>
      <c r="I529" s="77">
        <f>I530+I541</f>
        <v>-870.3</v>
      </c>
      <c r="J529" s="163">
        <f t="shared" si="134"/>
        <v>2177.99</v>
      </c>
      <c r="K529" s="173">
        <f>K530+K541</f>
        <v>0</v>
      </c>
      <c r="L529" s="90">
        <f t="shared" si="144"/>
        <v>2177.99</v>
      </c>
      <c r="M529" s="127">
        <f>M530+M541</f>
        <v>2173.535</v>
      </c>
      <c r="N529" s="127">
        <f>N530+N541</f>
        <v>0</v>
      </c>
      <c r="O529" s="131">
        <f t="shared" si="139"/>
        <v>2173.535</v>
      </c>
      <c r="P529" s="127">
        <f>P530+P541</f>
        <v>2418.59</v>
      </c>
      <c r="Q529" s="127">
        <f>Q530+Q541</f>
        <v>0</v>
      </c>
      <c r="R529" s="131">
        <f t="shared" si="140"/>
        <v>2418.59</v>
      </c>
    </row>
    <row r="530" spans="1:18" ht="15" customHeight="1">
      <c r="A530" s="53" t="s">
        <v>69</v>
      </c>
      <c r="B530" s="74" t="s">
        <v>241</v>
      </c>
      <c r="C530" s="74" t="s">
        <v>33</v>
      </c>
      <c r="D530" s="74" t="s">
        <v>33</v>
      </c>
      <c r="E530" s="76" t="s">
        <v>215</v>
      </c>
      <c r="F530" s="76" t="str">
        <f t="shared" si="136"/>
        <v>11 1 00 00000</v>
      </c>
      <c r="G530" s="74"/>
      <c r="H530" s="136">
        <f>H531</f>
        <v>2323.79</v>
      </c>
      <c r="I530" s="77">
        <f>I531</f>
        <v>-870.3</v>
      </c>
      <c r="J530" s="163">
        <f t="shared" si="134"/>
        <v>1453.49</v>
      </c>
      <c r="K530" s="173">
        <f>K531</f>
        <v>0</v>
      </c>
      <c r="L530" s="90">
        <f t="shared" si="144"/>
        <v>1453.49</v>
      </c>
      <c r="M530" s="127">
        <f>M531</f>
        <v>1449.0349999999999</v>
      </c>
      <c r="N530" s="127">
        <f>N531</f>
        <v>0</v>
      </c>
      <c r="O530" s="131">
        <f t="shared" si="139"/>
        <v>1449.0349999999999</v>
      </c>
      <c r="P530" s="127">
        <f>P531</f>
        <v>1694.09</v>
      </c>
      <c r="Q530" s="127">
        <f>Q531</f>
        <v>0</v>
      </c>
      <c r="R530" s="131">
        <f t="shared" si="140"/>
        <v>1694.09</v>
      </c>
    </row>
    <row r="531" spans="1:18" ht="25.5">
      <c r="A531" s="53" t="s">
        <v>270</v>
      </c>
      <c r="B531" s="74" t="s">
        <v>241</v>
      </c>
      <c r="C531" s="74" t="s">
        <v>33</v>
      </c>
      <c r="D531" s="74" t="s">
        <v>33</v>
      </c>
      <c r="E531" s="76" t="s">
        <v>216</v>
      </c>
      <c r="F531" s="76" t="str">
        <f t="shared" si="136"/>
        <v>11 1 01 00000</v>
      </c>
      <c r="G531" s="74"/>
      <c r="H531" s="136">
        <f>H532+H535+H538</f>
        <v>2323.79</v>
      </c>
      <c r="I531" s="77">
        <f>I532+I535+I538</f>
        <v>-870.3</v>
      </c>
      <c r="J531" s="163">
        <f t="shared" si="134"/>
        <v>1453.49</v>
      </c>
      <c r="K531" s="173">
        <f>K532+K535+K538</f>
        <v>0</v>
      </c>
      <c r="L531" s="90">
        <f t="shared" si="144"/>
        <v>1453.49</v>
      </c>
      <c r="M531" s="127">
        <f>M532+M535+M538</f>
        <v>1449.0349999999999</v>
      </c>
      <c r="N531" s="127">
        <f>N532+N535+N538</f>
        <v>0</v>
      </c>
      <c r="O531" s="131">
        <f t="shared" si="139"/>
        <v>1449.0349999999999</v>
      </c>
      <c r="P531" s="127">
        <f>P532+P535+P538</f>
        <v>1694.09</v>
      </c>
      <c r="Q531" s="127">
        <f>Q532+Q535+Q538</f>
        <v>0</v>
      </c>
      <c r="R531" s="131">
        <f t="shared" si="140"/>
        <v>1694.09</v>
      </c>
    </row>
    <row r="532" spans="1:18" ht="25.5" hidden="1">
      <c r="A532" s="53" t="s">
        <v>42</v>
      </c>
      <c r="B532" s="74" t="s">
        <v>241</v>
      </c>
      <c r="C532" s="74" t="s">
        <v>33</v>
      </c>
      <c r="D532" s="74" t="s">
        <v>33</v>
      </c>
      <c r="E532" s="76" t="s">
        <v>350</v>
      </c>
      <c r="F532" s="76" t="str">
        <f t="shared" si="136"/>
        <v>11 1 01 74010</v>
      </c>
      <c r="G532" s="74"/>
      <c r="H532" s="136">
        <f>H533</f>
        <v>0</v>
      </c>
      <c r="I532" s="77">
        <f>I533</f>
        <v>0</v>
      </c>
      <c r="J532" s="163">
        <f t="shared" si="134"/>
        <v>0</v>
      </c>
      <c r="K532" s="173">
        <f>K533</f>
        <v>0</v>
      </c>
      <c r="L532" s="90">
        <f t="shared" si="144"/>
        <v>0</v>
      </c>
      <c r="M532" s="127">
        <f>M533</f>
        <v>0</v>
      </c>
      <c r="N532" s="127">
        <f>N533</f>
        <v>0</v>
      </c>
      <c r="O532" s="131">
        <f t="shared" si="139"/>
        <v>0</v>
      </c>
      <c r="P532" s="127">
        <f>P533</f>
        <v>0</v>
      </c>
      <c r="Q532" s="127">
        <f>Q533</f>
        <v>0</v>
      </c>
      <c r="R532" s="131">
        <f t="shared" si="140"/>
        <v>0</v>
      </c>
    </row>
    <row r="533" spans="1:18" ht="27.75" customHeight="1" hidden="1">
      <c r="A533" s="53" t="s">
        <v>354</v>
      </c>
      <c r="B533" s="74" t="s">
        <v>241</v>
      </c>
      <c r="C533" s="74" t="s">
        <v>33</v>
      </c>
      <c r="D533" s="74" t="s">
        <v>33</v>
      </c>
      <c r="E533" s="76" t="s">
        <v>350</v>
      </c>
      <c r="F533" s="76" t="str">
        <f t="shared" si="136"/>
        <v>11 1 01 74010</v>
      </c>
      <c r="G533" s="54" t="s">
        <v>355</v>
      </c>
      <c r="H533" s="67">
        <f>H534</f>
        <v>0</v>
      </c>
      <c r="I533" s="56">
        <f>I534</f>
        <v>0</v>
      </c>
      <c r="J533" s="163">
        <f t="shared" si="134"/>
        <v>0</v>
      </c>
      <c r="K533" s="164">
        <f>K534</f>
        <v>0</v>
      </c>
      <c r="L533" s="90">
        <f t="shared" si="144"/>
        <v>0</v>
      </c>
      <c r="M533" s="55">
        <f>M534</f>
        <v>0</v>
      </c>
      <c r="N533" s="55">
        <f>N534</f>
        <v>0</v>
      </c>
      <c r="O533" s="131">
        <f t="shared" si="139"/>
        <v>0</v>
      </c>
      <c r="P533" s="55">
        <f>P534</f>
        <v>0</v>
      </c>
      <c r="Q533" s="55">
        <f>Q534</f>
        <v>0</v>
      </c>
      <c r="R533" s="131">
        <f t="shared" si="140"/>
        <v>0</v>
      </c>
    </row>
    <row r="534" spans="1:18" ht="27.75" customHeight="1" hidden="1">
      <c r="A534" s="53" t="s">
        <v>289</v>
      </c>
      <c r="B534" s="74" t="s">
        <v>241</v>
      </c>
      <c r="C534" s="74" t="s">
        <v>33</v>
      </c>
      <c r="D534" s="74" t="s">
        <v>33</v>
      </c>
      <c r="E534" s="76" t="s">
        <v>350</v>
      </c>
      <c r="F534" s="76" t="str">
        <f t="shared" si="136"/>
        <v>11 1 01 74010</v>
      </c>
      <c r="G534" s="54" t="s">
        <v>288</v>
      </c>
      <c r="H534" s="71"/>
      <c r="I534" s="56"/>
      <c r="J534" s="163">
        <f t="shared" si="134"/>
        <v>0</v>
      </c>
      <c r="K534" s="164"/>
      <c r="L534" s="90">
        <f t="shared" si="144"/>
        <v>0</v>
      </c>
      <c r="M534" s="62"/>
      <c r="N534" s="62"/>
      <c r="O534" s="131">
        <f t="shared" si="139"/>
        <v>0</v>
      </c>
      <c r="P534" s="62"/>
      <c r="Q534" s="62"/>
      <c r="R534" s="131">
        <f t="shared" si="140"/>
        <v>0</v>
      </c>
    </row>
    <row r="535" spans="1:18" ht="25.5">
      <c r="A535" s="53" t="s">
        <v>109</v>
      </c>
      <c r="B535" s="74" t="s">
        <v>241</v>
      </c>
      <c r="C535" s="74" t="s">
        <v>33</v>
      </c>
      <c r="D535" s="74" t="s">
        <v>33</v>
      </c>
      <c r="E535" s="76" t="s">
        <v>305</v>
      </c>
      <c r="F535" s="76" t="str">
        <f t="shared" si="136"/>
        <v>11 1 01 74220</v>
      </c>
      <c r="G535" s="74"/>
      <c r="H535" s="136">
        <f>H536</f>
        <v>16.05</v>
      </c>
      <c r="I535" s="77">
        <f>I536</f>
        <v>0</v>
      </c>
      <c r="J535" s="163">
        <f t="shared" si="134"/>
        <v>16.05</v>
      </c>
      <c r="K535" s="173">
        <f>K536</f>
        <v>0</v>
      </c>
      <c r="L535" s="90">
        <f t="shared" si="144"/>
        <v>16.05</v>
      </c>
      <c r="M535" s="127">
        <f>M536</f>
        <v>16.05</v>
      </c>
      <c r="N535" s="127">
        <f>N536</f>
        <v>0</v>
      </c>
      <c r="O535" s="131">
        <f t="shared" si="139"/>
        <v>16.05</v>
      </c>
      <c r="P535" s="127">
        <f>P536</f>
        <v>16.05</v>
      </c>
      <c r="Q535" s="127">
        <f>Q536</f>
        <v>0</v>
      </c>
      <c r="R535" s="131">
        <f t="shared" si="140"/>
        <v>16.05</v>
      </c>
    </row>
    <row r="536" spans="1:18" ht="27.75" customHeight="1">
      <c r="A536" s="53" t="s">
        <v>354</v>
      </c>
      <c r="B536" s="74" t="s">
        <v>241</v>
      </c>
      <c r="C536" s="74" t="s">
        <v>33</v>
      </c>
      <c r="D536" s="74" t="s">
        <v>33</v>
      </c>
      <c r="E536" s="76" t="s">
        <v>305</v>
      </c>
      <c r="F536" s="76" t="str">
        <f t="shared" si="136"/>
        <v>11 1 01 74220</v>
      </c>
      <c r="G536" s="54" t="s">
        <v>355</v>
      </c>
      <c r="H536" s="67">
        <f>H537</f>
        <v>16.05</v>
      </c>
      <c r="I536" s="56">
        <f>I537</f>
        <v>0</v>
      </c>
      <c r="J536" s="163">
        <f t="shared" si="134"/>
        <v>16.05</v>
      </c>
      <c r="K536" s="164">
        <f>K537</f>
        <v>0</v>
      </c>
      <c r="L536" s="90">
        <f t="shared" si="144"/>
        <v>16.05</v>
      </c>
      <c r="M536" s="55">
        <f>M537</f>
        <v>16.05</v>
      </c>
      <c r="N536" s="55">
        <f>N537</f>
        <v>0</v>
      </c>
      <c r="O536" s="131">
        <f t="shared" si="139"/>
        <v>16.05</v>
      </c>
      <c r="P536" s="55">
        <f>P537</f>
        <v>16.05</v>
      </c>
      <c r="Q536" s="55">
        <f>Q537</f>
        <v>0</v>
      </c>
      <c r="R536" s="131">
        <f t="shared" si="140"/>
        <v>16.05</v>
      </c>
    </row>
    <row r="537" spans="1:18" ht="25.5">
      <c r="A537" s="53" t="s">
        <v>289</v>
      </c>
      <c r="B537" s="74" t="s">
        <v>241</v>
      </c>
      <c r="C537" s="74" t="s">
        <v>33</v>
      </c>
      <c r="D537" s="74" t="s">
        <v>33</v>
      </c>
      <c r="E537" s="76" t="s">
        <v>305</v>
      </c>
      <c r="F537" s="76" t="str">
        <f t="shared" si="136"/>
        <v>11 1 01 74220</v>
      </c>
      <c r="G537" s="54" t="s">
        <v>288</v>
      </c>
      <c r="H537" s="71">
        <v>16.05</v>
      </c>
      <c r="I537" s="56"/>
      <c r="J537" s="163">
        <f t="shared" si="134"/>
        <v>16.05</v>
      </c>
      <c r="K537" s="164"/>
      <c r="L537" s="90">
        <f t="shared" si="144"/>
        <v>16.05</v>
      </c>
      <c r="M537" s="62">
        <v>16.05</v>
      </c>
      <c r="N537" s="62"/>
      <c r="O537" s="131">
        <f t="shared" si="139"/>
        <v>16.05</v>
      </c>
      <c r="P537" s="62">
        <v>16.05</v>
      </c>
      <c r="Q537" s="62"/>
      <c r="R537" s="131">
        <f t="shared" si="140"/>
        <v>16.05</v>
      </c>
    </row>
    <row r="538" spans="1:18" ht="17.25" customHeight="1">
      <c r="A538" s="53" t="s">
        <v>21</v>
      </c>
      <c r="B538" s="74" t="s">
        <v>241</v>
      </c>
      <c r="C538" s="74" t="s">
        <v>33</v>
      </c>
      <c r="D538" s="74" t="s">
        <v>33</v>
      </c>
      <c r="E538" s="76" t="s">
        <v>217</v>
      </c>
      <c r="F538" s="76" t="str">
        <f t="shared" si="136"/>
        <v>11 1 01 76010</v>
      </c>
      <c r="G538" s="74"/>
      <c r="H538" s="136">
        <f>H539</f>
        <v>2307.74</v>
      </c>
      <c r="I538" s="77">
        <f>I539</f>
        <v>-870.3</v>
      </c>
      <c r="J538" s="163">
        <f t="shared" si="134"/>
        <v>1437.4399999999998</v>
      </c>
      <c r="K538" s="173">
        <f>K539</f>
        <v>0</v>
      </c>
      <c r="L538" s="90">
        <f t="shared" si="144"/>
        <v>1437.4399999999998</v>
      </c>
      <c r="M538" s="127">
        <f>M539</f>
        <v>1432.985</v>
      </c>
      <c r="N538" s="127">
        <f>N539</f>
        <v>0</v>
      </c>
      <c r="O538" s="131">
        <f t="shared" si="139"/>
        <v>1432.985</v>
      </c>
      <c r="P538" s="127">
        <f>P539</f>
        <v>1678.04</v>
      </c>
      <c r="Q538" s="127">
        <f>Q539</f>
        <v>0</v>
      </c>
      <c r="R538" s="131">
        <f t="shared" si="140"/>
        <v>1678.04</v>
      </c>
    </row>
    <row r="539" spans="1:18" ht="26.25" customHeight="1">
      <c r="A539" s="53" t="s">
        <v>354</v>
      </c>
      <c r="B539" s="74" t="s">
        <v>241</v>
      </c>
      <c r="C539" s="74" t="s">
        <v>33</v>
      </c>
      <c r="D539" s="74" t="s">
        <v>33</v>
      </c>
      <c r="E539" s="76" t="s">
        <v>217</v>
      </c>
      <c r="F539" s="76" t="str">
        <f t="shared" si="136"/>
        <v>11 1 01 76010</v>
      </c>
      <c r="G539" s="54" t="s">
        <v>355</v>
      </c>
      <c r="H539" s="67">
        <f>H540</f>
        <v>2307.74</v>
      </c>
      <c r="I539" s="56">
        <f>I540</f>
        <v>-870.3</v>
      </c>
      <c r="J539" s="163">
        <f t="shared" si="134"/>
        <v>1437.4399999999998</v>
      </c>
      <c r="K539" s="164">
        <f>K540</f>
        <v>0</v>
      </c>
      <c r="L539" s="90">
        <f t="shared" si="144"/>
        <v>1437.4399999999998</v>
      </c>
      <c r="M539" s="55">
        <f>M540</f>
        <v>1432.985</v>
      </c>
      <c r="N539" s="55">
        <f>N540</f>
        <v>0</v>
      </c>
      <c r="O539" s="131">
        <f t="shared" si="139"/>
        <v>1432.985</v>
      </c>
      <c r="P539" s="55">
        <f>P540</f>
        <v>1678.04</v>
      </c>
      <c r="Q539" s="55">
        <f>Q540</f>
        <v>0</v>
      </c>
      <c r="R539" s="131">
        <f t="shared" si="140"/>
        <v>1678.04</v>
      </c>
    </row>
    <row r="540" spans="1:18" ht="26.25" customHeight="1">
      <c r="A540" s="53" t="s">
        <v>289</v>
      </c>
      <c r="B540" s="74" t="s">
        <v>241</v>
      </c>
      <c r="C540" s="74" t="s">
        <v>33</v>
      </c>
      <c r="D540" s="74" t="s">
        <v>33</v>
      </c>
      <c r="E540" s="76" t="s">
        <v>217</v>
      </c>
      <c r="F540" s="76" t="str">
        <f t="shared" si="136"/>
        <v>11 1 01 76010</v>
      </c>
      <c r="G540" s="54" t="s">
        <v>288</v>
      </c>
      <c r="H540" s="71">
        <v>2307.74</v>
      </c>
      <c r="I540" s="56">
        <v>-870.3</v>
      </c>
      <c r="J540" s="163">
        <f t="shared" si="134"/>
        <v>1437.4399999999998</v>
      </c>
      <c r="K540" s="164"/>
      <c r="L540" s="90">
        <f t="shared" si="144"/>
        <v>1437.4399999999998</v>
      </c>
      <c r="M540" s="62">
        <v>1432.985</v>
      </c>
      <c r="N540" s="62"/>
      <c r="O540" s="131">
        <f t="shared" si="139"/>
        <v>1432.985</v>
      </c>
      <c r="P540" s="62">
        <v>1678.04</v>
      </c>
      <c r="Q540" s="62"/>
      <c r="R540" s="131">
        <f t="shared" si="140"/>
        <v>1678.04</v>
      </c>
    </row>
    <row r="541" spans="1:18" ht="28.5" customHeight="1">
      <c r="A541" s="53" t="s">
        <v>617</v>
      </c>
      <c r="B541" s="74" t="s">
        <v>241</v>
      </c>
      <c r="C541" s="74" t="s">
        <v>33</v>
      </c>
      <c r="D541" s="74" t="s">
        <v>33</v>
      </c>
      <c r="E541" s="76" t="s">
        <v>218</v>
      </c>
      <c r="F541" s="76" t="str">
        <f t="shared" si="136"/>
        <v>11 3 00 00000</v>
      </c>
      <c r="G541" s="74"/>
      <c r="H541" s="136">
        <f aca="true" t="shared" si="145" ref="H541:K544">H542</f>
        <v>724.5</v>
      </c>
      <c r="I541" s="77">
        <f t="shared" si="145"/>
        <v>0</v>
      </c>
      <c r="J541" s="163">
        <f t="shared" si="134"/>
        <v>724.5</v>
      </c>
      <c r="K541" s="173">
        <f t="shared" si="145"/>
        <v>0</v>
      </c>
      <c r="L541" s="90">
        <f t="shared" si="144"/>
        <v>724.5</v>
      </c>
      <c r="M541" s="127">
        <f aca="true" t="shared" si="146" ref="M541:N544">M542</f>
        <v>724.5</v>
      </c>
      <c r="N541" s="127">
        <f t="shared" si="146"/>
        <v>0</v>
      </c>
      <c r="O541" s="131">
        <f t="shared" si="139"/>
        <v>724.5</v>
      </c>
      <c r="P541" s="127">
        <f aca="true" t="shared" si="147" ref="P541:Q544">P542</f>
        <v>724.5</v>
      </c>
      <c r="Q541" s="127">
        <f t="shared" si="147"/>
        <v>0</v>
      </c>
      <c r="R541" s="131">
        <f t="shared" si="140"/>
        <v>724.5</v>
      </c>
    </row>
    <row r="542" spans="1:18" ht="25.5">
      <c r="A542" s="53" t="s">
        <v>271</v>
      </c>
      <c r="B542" s="74" t="s">
        <v>241</v>
      </c>
      <c r="C542" s="74" t="s">
        <v>33</v>
      </c>
      <c r="D542" s="74" t="s">
        <v>33</v>
      </c>
      <c r="E542" s="76" t="s">
        <v>219</v>
      </c>
      <c r="F542" s="76" t="str">
        <f t="shared" si="136"/>
        <v>11 3 01 00000</v>
      </c>
      <c r="G542" s="74"/>
      <c r="H542" s="136">
        <f t="shared" si="145"/>
        <v>724.5</v>
      </c>
      <c r="I542" s="77">
        <f t="shared" si="145"/>
        <v>0</v>
      </c>
      <c r="J542" s="163">
        <f t="shared" si="134"/>
        <v>724.5</v>
      </c>
      <c r="K542" s="173">
        <f t="shared" si="145"/>
        <v>0</v>
      </c>
      <c r="L542" s="90">
        <f t="shared" si="144"/>
        <v>724.5</v>
      </c>
      <c r="M542" s="127">
        <f t="shared" si="146"/>
        <v>724.5</v>
      </c>
      <c r="N542" s="127">
        <f t="shared" si="146"/>
        <v>0</v>
      </c>
      <c r="O542" s="131">
        <f t="shared" si="139"/>
        <v>724.5</v>
      </c>
      <c r="P542" s="127">
        <f t="shared" si="147"/>
        <v>724.5</v>
      </c>
      <c r="Q542" s="127">
        <f t="shared" si="147"/>
        <v>0</v>
      </c>
      <c r="R542" s="131">
        <f t="shared" si="140"/>
        <v>724.5</v>
      </c>
    </row>
    <row r="543" spans="1:18" ht="25.5">
      <c r="A543" s="53" t="s">
        <v>242</v>
      </c>
      <c r="B543" s="74" t="s">
        <v>241</v>
      </c>
      <c r="C543" s="74" t="s">
        <v>33</v>
      </c>
      <c r="D543" s="74" t="s">
        <v>33</v>
      </c>
      <c r="E543" s="76" t="s">
        <v>220</v>
      </c>
      <c r="F543" s="76" t="str">
        <f t="shared" si="136"/>
        <v>11 3 01 76030</v>
      </c>
      <c r="G543" s="74"/>
      <c r="H543" s="136">
        <f t="shared" si="145"/>
        <v>724.5</v>
      </c>
      <c r="I543" s="77">
        <f t="shared" si="145"/>
        <v>0</v>
      </c>
      <c r="J543" s="163">
        <f t="shared" si="134"/>
        <v>724.5</v>
      </c>
      <c r="K543" s="173">
        <f t="shared" si="145"/>
        <v>0</v>
      </c>
      <c r="L543" s="90">
        <f t="shared" si="144"/>
        <v>724.5</v>
      </c>
      <c r="M543" s="127">
        <f t="shared" si="146"/>
        <v>724.5</v>
      </c>
      <c r="N543" s="127">
        <f t="shared" si="146"/>
        <v>0</v>
      </c>
      <c r="O543" s="131">
        <f t="shared" si="139"/>
        <v>724.5</v>
      </c>
      <c r="P543" s="127">
        <f t="shared" si="147"/>
        <v>724.5</v>
      </c>
      <c r="Q543" s="127">
        <f t="shared" si="147"/>
        <v>0</v>
      </c>
      <c r="R543" s="131">
        <f t="shared" si="140"/>
        <v>724.5</v>
      </c>
    </row>
    <row r="544" spans="1:18" ht="25.5">
      <c r="A544" s="53" t="s">
        <v>354</v>
      </c>
      <c r="B544" s="74" t="s">
        <v>241</v>
      </c>
      <c r="C544" s="74" t="s">
        <v>33</v>
      </c>
      <c r="D544" s="74" t="s">
        <v>33</v>
      </c>
      <c r="E544" s="76" t="s">
        <v>220</v>
      </c>
      <c r="F544" s="76" t="str">
        <f t="shared" si="136"/>
        <v>11 3 01 76030</v>
      </c>
      <c r="G544" s="54" t="s">
        <v>355</v>
      </c>
      <c r="H544" s="67">
        <f t="shared" si="145"/>
        <v>724.5</v>
      </c>
      <c r="I544" s="56">
        <f t="shared" si="145"/>
        <v>0</v>
      </c>
      <c r="J544" s="163">
        <f t="shared" si="134"/>
        <v>724.5</v>
      </c>
      <c r="K544" s="164">
        <f t="shared" si="145"/>
        <v>0</v>
      </c>
      <c r="L544" s="90">
        <f t="shared" si="144"/>
        <v>724.5</v>
      </c>
      <c r="M544" s="55">
        <f t="shared" si="146"/>
        <v>724.5</v>
      </c>
      <c r="N544" s="55">
        <f t="shared" si="146"/>
        <v>0</v>
      </c>
      <c r="O544" s="131">
        <f t="shared" si="139"/>
        <v>724.5</v>
      </c>
      <c r="P544" s="55">
        <f t="shared" si="147"/>
        <v>724.5</v>
      </c>
      <c r="Q544" s="55">
        <f t="shared" si="147"/>
        <v>0</v>
      </c>
      <c r="R544" s="131">
        <f t="shared" si="140"/>
        <v>724.5</v>
      </c>
    </row>
    <row r="545" spans="1:18" ht="25.5">
      <c r="A545" s="53" t="s">
        <v>289</v>
      </c>
      <c r="B545" s="74" t="s">
        <v>241</v>
      </c>
      <c r="C545" s="74" t="s">
        <v>33</v>
      </c>
      <c r="D545" s="74" t="s">
        <v>33</v>
      </c>
      <c r="E545" s="76" t="s">
        <v>220</v>
      </c>
      <c r="F545" s="76" t="str">
        <f t="shared" si="136"/>
        <v>11 3 01 76030</v>
      </c>
      <c r="G545" s="54" t="s">
        <v>288</v>
      </c>
      <c r="H545" s="71">
        <v>724.5</v>
      </c>
      <c r="I545" s="56"/>
      <c r="J545" s="163">
        <f t="shared" si="134"/>
        <v>724.5</v>
      </c>
      <c r="K545" s="164"/>
      <c r="L545" s="90">
        <f t="shared" si="144"/>
        <v>724.5</v>
      </c>
      <c r="M545" s="62">
        <v>724.5</v>
      </c>
      <c r="N545" s="62"/>
      <c r="O545" s="131">
        <f t="shared" si="139"/>
        <v>724.5</v>
      </c>
      <c r="P545" s="62">
        <v>724.5</v>
      </c>
      <c r="Q545" s="62"/>
      <c r="R545" s="131">
        <f t="shared" si="140"/>
        <v>724.5</v>
      </c>
    </row>
    <row r="546" spans="1:18" s="72" customFormat="1" ht="15" customHeight="1" hidden="1">
      <c r="A546" s="53" t="s">
        <v>451</v>
      </c>
      <c r="B546" s="44">
        <v>523</v>
      </c>
      <c r="C546" s="54" t="s">
        <v>450</v>
      </c>
      <c r="D546" s="54"/>
      <c r="E546" s="54"/>
      <c r="F546" s="54" t="str">
        <f t="shared" si="136"/>
        <v>   </v>
      </c>
      <c r="G546" s="54"/>
      <c r="H546" s="67">
        <f>H547</f>
        <v>0</v>
      </c>
      <c r="I546" s="56">
        <f>I547</f>
        <v>0</v>
      </c>
      <c r="J546" s="163">
        <f t="shared" si="134"/>
        <v>0</v>
      </c>
      <c r="K546" s="164">
        <f>K547</f>
        <v>0</v>
      </c>
      <c r="L546" s="90">
        <f t="shared" si="144"/>
        <v>0</v>
      </c>
      <c r="M546" s="55">
        <f aca="true" t="shared" si="148" ref="M546:N548">M547</f>
        <v>0</v>
      </c>
      <c r="N546" s="55">
        <f t="shared" si="148"/>
        <v>0</v>
      </c>
      <c r="O546" s="131">
        <f t="shared" si="139"/>
        <v>0</v>
      </c>
      <c r="P546" s="55">
        <f aca="true" t="shared" si="149" ref="P546:Q548">P547</f>
        <v>0</v>
      </c>
      <c r="Q546" s="55">
        <f t="shared" si="149"/>
        <v>0</v>
      </c>
      <c r="R546" s="131">
        <f t="shared" si="140"/>
        <v>0</v>
      </c>
    </row>
    <row r="547" spans="1:18" s="72" customFormat="1" ht="15" customHeight="1" hidden="1">
      <c r="A547" s="57" t="s">
        <v>452</v>
      </c>
      <c r="B547" s="58">
        <v>523</v>
      </c>
      <c r="C547" s="59" t="s">
        <v>450</v>
      </c>
      <c r="D547" s="59" t="s">
        <v>32</v>
      </c>
      <c r="E547" s="59"/>
      <c r="F547" s="59" t="str">
        <f t="shared" si="136"/>
        <v>   </v>
      </c>
      <c r="G547" s="59"/>
      <c r="H547" s="135">
        <f>H548</f>
        <v>0</v>
      </c>
      <c r="I547" s="60">
        <f>I548</f>
        <v>0</v>
      </c>
      <c r="J547" s="163">
        <f t="shared" si="134"/>
        <v>0</v>
      </c>
      <c r="K547" s="165">
        <f>K548</f>
        <v>0</v>
      </c>
      <c r="L547" s="90">
        <f t="shared" si="144"/>
        <v>0</v>
      </c>
      <c r="M547" s="126">
        <f t="shared" si="148"/>
        <v>0</v>
      </c>
      <c r="N547" s="126">
        <f t="shared" si="148"/>
        <v>0</v>
      </c>
      <c r="O547" s="131">
        <f t="shared" si="139"/>
        <v>0</v>
      </c>
      <c r="P547" s="126">
        <f t="shared" si="149"/>
        <v>0</v>
      </c>
      <c r="Q547" s="126">
        <f t="shared" si="149"/>
        <v>0</v>
      </c>
      <c r="R547" s="131">
        <f t="shared" si="140"/>
        <v>0</v>
      </c>
    </row>
    <row r="548" spans="1:18" s="72" customFormat="1" ht="29.25" customHeight="1" hidden="1">
      <c r="A548" s="53" t="s">
        <v>328</v>
      </c>
      <c r="B548" s="44">
        <v>523</v>
      </c>
      <c r="C548" s="54" t="s">
        <v>450</v>
      </c>
      <c r="D548" s="54" t="s">
        <v>32</v>
      </c>
      <c r="E548" s="54" t="s">
        <v>207</v>
      </c>
      <c r="F548" s="54" t="str">
        <f t="shared" si="136"/>
        <v>09 0 00 00000</v>
      </c>
      <c r="G548" s="54"/>
      <c r="H548" s="67">
        <f>H549</f>
        <v>0</v>
      </c>
      <c r="I548" s="56"/>
      <c r="J548" s="163">
        <f t="shared" si="134"/>
        <v>0</v>
      </c>
      <c r="K548" s="164"/>
      <c r="L548" s="90">
        <f t="shared" si="144"/>
        <v>0</v>
      </c>
      <c r="M548" s="55">
        <f t="shared" si="148"/>
        <v>0</v>
      </c>
      <c r="N548" s="55">
        <f t="shared" si="148"/>
        <v>0</v>
      </c>
      <c r="O548" s="131">
        <f t="shared" si="139"/>
        <v>0</v>
      </c>
      <c r="P548" s="55">
        <f t="shared" si="149"/>
        <v>0</v>
      </c>
      <c r="Q548" s="55">
        <f t="shared" si="149"/>
        <v>0</v>
      </c>
      <c r="R548" s="131">
        <f t="shared" si="140"/>
        <v>0</v>
      </c>
    </row>
    <row r="549" spans="1:18" s="72" customFormat="1" ht="27.75" customHeight="1" hidden="1">
      <c r="A549" s="53" t="s">
        <v>349</v>
      </c>
      <c r="B549" s="44">
        <v>523</v>
      </c>
      <c r="C549" s="54" t="s">
        <v>450</v>
      </c>
      <c r="D549" s="54" t="s">
        <v>32</v>
      </c>
      <c r="E549" s="54" t="s">
        <v>208</v>
      </c>
      <c r="F549" s="54" t="str">
        <f t="shared" si="136"/>
        <v>09 1 00 00000</v>
      </c>
      <c r="G549" s="54"/>
      <c r="H549" s="67">
        <f>H550+H554+H558</f>
        <v>0</v>
      </c>
      <c r="I549" s="56">
        <f>I550+I554+I558</f>
        <v>0</v>
      </c>
      <c r="J549" s="163">
        <f t="shared" si="134"/>
        <v>0</v>
      </c>
      <c r="K549" s="164">
        <f>K550+K554+K558</f>
        <v>0</v>
      </c>
      <c r="L549" s="90">
        <f t="shared" si="144"/>
        <v>0</v>
      </c>
      <c r="M549" s="55">
        <f>M550+M554+M558</f>
        <v>0</v>
      </c>
      <c r="N549" s="55">
        <f>N550+N554+N558</f>
        <v>0</v>
      </c>
      <c r="O549" s="131">
        <f t="shared" si="139"/>
        <v>0</v>
      </c>
      <c r="P549" s="55">
        <f>P550+P554+P558</f>
        <v>0</v>
      </c>
      <c r="Q549" s="55">
        <f>Q550+Q554+Q558</f>
        <v>0</v>
      </c>
      <c r="R549" s="131">
        <f t="shared" si="140"/>
        <v>0</v>
      </c>
    </row>
    <row r="550" spans="1:18" s="72" customFormat="1" ht="37.5" customHeight="1" hidden="1">
      <c r="A550" s="53" t="s">
        <v>400</v>
      </c>
      <c r="B550" s="44">
        <v>523</v>
      </c>
      <c r="C550" s="54" t="s">
        <v>450</v>
      </c>
      <c r="D550" s="54" t="s">
        <v>32</v>
      </c>
      <c r="E550" s="54" t="s">
        <v>399</v>
      </c>
      <c r="F550" s="54" t="str">
        <f t="shared" si="136"/>
        <v>09 1 01 00000</v>
      </c>
      <c r="G550" s="54"/>
      <c r="H550" s="67">
        <f aca="true" t="shared" si="150" ref="H550:K552">H551</f>
        <v>0</v>
      </c>
      <c r="I550" s="56">
        <f t="shared" si="150"/>
        <v>0</v>
      </c>
      <c r="J550" s="163">
        <f t="shared" si="134"/>
        <v>0</v>
      </c>
      <c r="K550" s="164">
        <f t="shared" si="150"/>
        <v>0</v>
      </c>
      <c r="L550" s="90">
        <f t="shared" si="144"/>
        <v>0</v>
      </c>
      <c r="M550" s="55">
        <f aca="true" t="shared" si="151" ref="M550:N552">M551</f>
        <v>0</v>
      </c>
      <c r="N550" s="55">
        <f t="shared" si="151"/>
        <v>0</v>
      </c>
      <c r="O550" s="131">
        <f t="shared" si="139"/>
        <v>0</v>
      </c>
      <c r="P550" s="55">
        <f aca="true" t="shared" si="152" ref="P550:Q552">P551</f>
        <v>0</v>
      </c>
      <c r="Q550" s="55">
        <f t="shared" si="152"/>
        <v>0</v>
      </c>
      <c r="R550" s="131">
        <f t="shared" si="140"/>
        <v>0</v>
      </c>
    </row>
    <row r="551" spans="1:18" s="72" customFormat="1" ht="16.5" customHeight="1" hidden="1">
      <c r="A551" s="53" t="s">
        <v>74</v>
      </c>
      <c r="B551" s="44">
        <v>523</v>
      </c>
      <c r="C551" s="54" t="s">
        <v>450</v>
      </c>
      <c r="D551" s="54" t="s">
        <v>32</v>
      </c>
      <c r="E551" s="54" t="s">
        <v>401</v>
      </c>
      <c r="F551" s="54" t="str">
        <f t="shared" si="136"/>
        <v>09 1 01 74030</v>
      </c>
      <c r="G551" s="54"/>
      <c r="H551" s="67">
        <f t="shared" si="150"/>
        <v>0</v>
      </c>
      <c r="I551" s="56">
        <f t="shared" si="150"/>
        <v>0</v>
      </c>
      <c r="J551" s="163">
        <f t="shared" si="134"/>
        <v>0</v>
      </c>
      <c r="K551" s="164">
        <f t="shared" si="150"/>
        <v>0</v>
      </c>
      <c r="L551" s="90">
        <f t="shared" si="144"/>
        <v>0</v>
      </c>
      <c r="M551" s="55">
        <f t="shared" si="151"/>
        <v>0</v>
      </c>
      <c r="N551" s="55">
        <f t="shared" si="151"/>
        <v>0</v>
      </c>
      <c r="O551" s="131">
        <f t="shared" si="139"/>
        <v>0</v>
      </c>
      <c r="P551" s="55">
        <f t="shared" si="152"/>
        <v>0</v>
      </c>
      <c r="Q551" s="55">
        <f t="shared" si="152"/>
        <v>0</v>
      </c>
      <c r="R551" s="131">
        <f t="shared" si="140"/>
        <v>0</v>
      </c>
    </row>
    <row r="552" spans="1:18" s="72" customFormat="1" ht="27.75" customHeight="1" hidden="1">
      <c r="A552" s="53" t="s">
        <v>365</v>
      </c>
      <c r="B552" s="44">
        <v>523</v>
      </c>
      <c r="C552" s="54" t="s">
        <v>450</v>
      </c>
      <c r="D552" s="54" t="s">
        <v>32</v>
      </c>
      <c r="E552" s="54" t="s">
        <v>401</v>
      </c>
      <c r="F552" s="54" t="str">
        <f t="shared" si="136"/>
        <v>09 1 01 74030</v>
      </c>
      <c r="G552" s="54" t="s">
        <v>364</v>
      </c>
      <c r="H552" s="67">
        <f t="shared" si="150"/>
        <v>0</v>
      </c>
      <c r="I552" s="56">
        <f t="shared" si="150"/>
        <v>0</v>
      </c>
      <c r="J552" s="163">
        <f t="shared" si="134"/>
        <v>0</v>
      </c>
      <c r="K552" s="164">
        <f t="shared" si="150"/>
        <v>0</v>
      </c>
      <c r="L552" s="90">
        <f t="shared" si="144"/>
        <v>0</v>
      </c>
      <c r="M552" s="55">
        <f t="shared" si="151"/>
        <v>0</v>
      </c>
      <c r="N552" s="55">
        <f t="shared" si="151"/>
        <v>0</v>
      </c>
      <c r="O552" s="131">
        <f t="shared" si="139"/>
        <v>0</v>
      </c>
      <c r="P552" s="55">
        <f t="shared" si="152"/>
        <v>0</v>
      </c>
      <c r="Q552" s="55">
        <f t="shared" si="152"/>
        <v>0</v>
      </c>
      <c r="R552" s="131">
        <f t="shared" si="140"/>
        <v>0</v>
      </c>
    </row>
    <row r="553" spans="1:18" s="72" customFormat="1" ht="17.25" customHeight="1" hidden="1">
      <c r="A553" s="53" t="s">
        <v>291</v>
      </c>
      <c r="B553" s="44">
        <v>523</v>
      </c>
      <c r="C553" s="54" t="s">
        <v>450</v>
      </c>
      <c r="D553" s="54" t="s">
        <v>32</v>
      </c>
      <c r="E553" s="54" t="s">
        <v>401</v>
      </c>
      <c r="F553" s="54" t="str">
        <f t="shared" si="136"/>
        <v>09 1 01 74030</v>
      </c>
      <c r="G553" s="54" t="s">
        <v>290</v>
      </c>
      <c r="H553" s="71"/>
      <c r="I553" s="56"/>
      <c r="J553" s="163">
        <f t="shared" si="134"/>
        <v>0</v>
      </c>
      <c r="K553" s="164"/>
      <c r="L553" s="90">
        <f t="shared" si="144"/>
        <v>0</v>
      </c>
      <c r="M553" s="62"/>
      <c r="N553" s="62"/>
      <c r="O553" s="131">
        <f t="shared" si="139"/>
        <v>0</v>
      </c>
      <c r="P553" s="62"/>
      <c r="Q553" s="62"/>
      <c r="R553" s="131">
        <f t="shared" si="140"/>
        <v>0</v>
      </c>
    </row>
    <row r="554" spans="1:18" ht="25.5" customHeight="1" hidden="1">
      <c r="A554" s="53" t="s">
        <v>268</v>
      </c>
      <c r="B554" s="44">
        <v>523</v>
      </c>
      <c r="C554" s="54" t="s">
        <v>450</v>
      </c>
      <c r="D554" s="54" t="s">
        <v>32</v>
      </c>
      <c r="E554" s="54" t="s">
        <v>209</v>
      </c>
      <c r="F554" s="54" t="str">
        <f t="shared" si="136"/>
        <v>09 1 02 00000</v>
      </c>
      <c r="G554" s="54"/>
      <c r="H554" s="67">
        <f aca="true" t="shared" si="153" ref="H554:K556">H555</f>
        <v>0</v>
      </c>
      <c r="I554" s="56">
        <f t="shared" si="153"/>
        <v>0</v>
      </c>
      <c r="J554" s="163">
        <f t="shared" si="134"/>
        <v>0</v>
      </c>
      <c r="K554" s="164">
        <f t="shared" si="153"/>
        <v>0</v>
      </c>
      <c r="L554" s="90">
        <f t="shared" si="144"/>
        <v>0</v>
      </c>
      <c r="M554" s="55">
        <f aca="true" t="shared" si="154" ref="M554:N556">M555</f>
        <v>0</v>
      </c>
      <c r="N554" s="55">
        <f t="shared" si="154"/>
        <v>0</v>
      </c>
      <c r="O554" s="131">
        <f t="shared" si="139"/>
        <v>0</v>
      </c>
      <c r="P554" s="55">
        <f aca="true" t="shared" si="155" ref="P554:Q556">P555</f>
        <v>0</v>
      </c>
      <c r="Q554" s="55">
        <f t="shared" si="155"/>
        <v>0</v>
      </c>
      <c r="R554" s="131">
        <f t="shared" si="140"/>
        <v>0</v>
      </c>
    </row>
    <row r="555" spans="1:18" ht="16.5" customHeight="1" hidden="1">
      <c r="A555" s="53" t="s">
        <v>62</v>
      </c>
      <c r="B555" s="44">
        <v>523</v>
      </c>
      <c r="C555" s="54" t="s">
        <v>450</v>
      </c>
      <c r="D555" s="54" t="s">
        <v>32</v>
      </c>
      <c r="E555" s="54" t="s">
        <v>210</v>
      </c>
      <c r="F555" s="54" t="str">
        <f t="shared" si="136"/>
        <v>09 1 02 75020</v>
      </c>
      <c r="G555" s="54"/>
      <c r="H555" s="67">
        <f t="shared" si="153"/>
        <v>0</v>
      </c>
      <c r="I555" s="56">
        <f t="shared" si="153"/>
        <v>0</v>
      </c>
      <c r="J555" s="163">
        <f t="shared" si="134"/>
        <v>0</v>
      </c>
      <c r="K555" s="164">
        <f t="shared" si="153"/>
        <v>0</v>
      </c>
      <c r="L555" s="90">
        <f t="shared" si="144"/>
        <v>0</v>
      </c>
      <c r="M555" s="55">
        <f t="shared" si="154"/>
        <v>0</v>
      </c>
      <c r="N555" s="55">
        <f t="shared" si="154"/>
        <v>0</v>
      </c>
      <c r="O555" s="131">
        <f t="shared" si="139"/>
        <v>0</v>
      </c>
      <c r="P555" s="55">
        <f t="shared" si="155"/>
        <v>0</v>
      </c>
      <c r="Q555" s="55">
        <f t="shared" si="155"/>
        <v>0</v>
      </c>
      <c r="R555" s="131">
        <f t="shared" si="140"/>
        <v>0</v>
      </c>
    </row>
    <row r="556" spans="1:18" ht="27" customHeight="1" hidden="1">
      <c r="A556" s="53" t="s">
        <v>354</v>
      </c>
      <c r="B556" s="44">
        <v>523</v>
      </c>
      <c r="C556" s="54" t="s">
        <v>450</v>
      </c>
      <c r="D556" s="54" t="s">
        <v>32</v>
      </c>
      <c r="E556" s="54" t="s">
        <v>210</v>
      </c>
      <c r="F556" s="54" t="str">
        <f t="shared" si="136"/>
        <v>09 1 02 75020</v>
      </c>
      <c r="G556" s="54" t="s">
        <v>355</v>
      </c>
      <c r="H556" s="67">
        <f t="shared" si="153"/>
        <v>0</v>
      </c>
      <c r="I556" s="56">
        <f t="shared" si="153"/>
        <v>0</v>
      </c>
      <c r="J556" s="163">
        <f aca="true" t="shared" si="156" ref="J556:J586">H556+I556</f>
        <v>0</v>
      </c>
      <c r="K556" s="164">
        <f t="shared" si="153"/>
        <v>0</v>
      </c>
      <c r="L556" s="90">
        <f t="shared" si="144"/>
        <v>0</v>
      </c>
      <c r="M556" s="55">
        <f t="shared" si="154"/>
        <v>0</v>
      </c>
      <c r="N556" s="55">
        <f t="shared" si="154"/>
        <v>0</v>
      </c>
      <c r="O556" s="131">
        <f t="shared" si="139"/>
        <v>0</v>
      </c>
      <c r="P556" s="55">
        <f t="shared" si="155"/>
        <v>0</v>
      </c>
      <c r="Q556" s="55">
        <f t="shared" si="155"/>
        <v>0</v>
      </c>
      <c r="R556" s="131">
        <f t="shared" si="140"/>
        <v>0</v>
      </c>
    </row>
    <row r="557" spans="1:18" ht="27" customHeight="1" hidden="1">
      <c r="A557" s="53" t="s">
        <v>289</v>
      </c>
      <c r="B557" s="44">
        <v>523</v>
      </c>
      <c r="C557" s="54" t="s">
        <v>450</v>
      </c>
      <c r="D557" s="54" t="s">
        <v>32</v>
      </c>
      <c r="E557" s="54" t="s">
        <v>210</v>
      </c>
      <c r="F557" s="54" t="str">
        <f t="shared" si="136"/>
        <v>09 1 02 75020</v>
      </c>
      <c r="G557" s="54" t="s">
        <v>288</v>
      </c>
      <c r="H557" s="71"/>
      <c r="I557" s="56"/>
      <c r="J557" s="163">
        <f t="shared" si="156"/>
        <v>0</v>
      </c>
      <c r="K557" s="164"/>
      <c r="L557" s="90">
        <f t="shared" si="144"/>
        <v>0</v>
      </c>
      <c r="M557" s="62"/>
      <c r="N557" s="62"/>
      <c r="O557" s="131">
        <f t="shared" si="139"/>
        <v>0</v>
      </c>
      <c r="P557" s="62"/>
      <c r="Q557" s="62"/>
      <c r="R557" s="131">
        <f t="shared" si="140"/>
        <v>0</v>
      </c>
    </row>
    <row r="558" spans="1:18" s="72" customFormat="1" ht="27" customHeight="1" hidden="1">
      <c r="A558" s="53" t="s">
        <v>403</v>
      </c>
      <c r="B558" s="44">
        <v>523</v>
      </c>
      <c r="C558" s="54" t="s">
        <v>450</v>
      </c>
      <c r="D558" s="54" t="s">
        <v>32</v>
      </c>
      <c r="E558" s="54" t="s">
        <v>402</v>
      </c>
      <c r="F558" s="54" t="str">
        <f t="shared" si="136"/>
        <v>09 1 03 00000</v>
      </c>
      <c r="G558" s="54"/>
      <c r="H558" s="67">
        <f aca="true" t="shared" si="157" ref="H558:K560">H559</f>
        <v>0</v>
      </c>
      <c r="I558" s="56">
        <f t="shared" si="157"/>
        <v>0</v>
      </c>
      <c r="J558" s="163">
        <f t="shared" si="156"/>
        <v>0</v>
      </c>
      <c r="K558" s="164">
        <f t="shared" si="157"/>
        <v>0</v>
      </c>
      <c r="L558" s="90">
        <f t="shared" si="144"/>
        <v>0</v>
      </c>
      <c r="M558" s="55">
        <f aca="true" t="shared" si="158" ref="M558:N560">M559</f>
        <v>0</v>
      </c>
      <c r="N558" s="55">
        <f t="shared" si="158"/>
        <v>0</v>
      </c>
      <c r="O558" s="131">
        <f t="shared" si="139"/>
        <v>0</v>
      </c>
      <c r="P558" s="55">
        <f aca="true" t="shared" si="159" ref="P558:Q560">P559</f>
        <v>0</v>
      </c>
      <c r="Q558" s="55">
        <f t="shared" si="159"/>
        <v>0</v>
      </c>
      <c r="R558" s="131">
        <f t="shared" si="140"/>
        <v>0</v>
      </c>
    </row>
    <row r="559" spans="1:18" s="72" customFormat="1" ht="27" customHeight="1" hidden="1">
      <c r="A559" s="53" t="s">
        <v>42</v>
      </c>
      <c r="B559" s="44">
        <v>523</v>
      </c>
      <c r="C559" s="54" t="s">
        <v>450</v>
      </c>
      <c r="D559" s="54" t="s">
        <v>32</v>
      </c>
      <c r="E559" s="54" t="s">
        <v>404</v>
      </c>
      <c r="F559" s="54" t="str">
        <f t="shared" si="136"/>
        <v>09 1 03 74010</v>
      </c>
      <c r="G559" s="54"/>
      <c r="H559" s="67">
        <f t="shared" si="157"/>
        <v>0</v>
      </c>
      <c r="I559" s="56">
        <f t="shared" si="157"/>
        <v>0</v>
      </c>
      <c r="J559" s="163">
        <f t="shared" si="156"/>
        <v>0</v>
      </c>
      <c r="K559" s="164">
        <f t="shared" si="157"/>
        <v>0</v>
      </c>
      <c r="L559" s="90">
        <f t="shared" si="144"/>
        <v>0</v>
      </c>
      <c r="M559" s="55">
        <f t="shared" si="158"/>
        <v>0</v>
      </c>
      <c r="N559" s="55">
        <f t="shared" si="158"/>
        <v>0</v>
      </c>
      <c r="O559" s="131">
        <f t="shared" si="139"/>
        <v>0</v>
      </c>
      <c r="P559" s="55">
        <f t="shared" si="159"/>
        <v>0</v>
      </c>
      <c r="Q559" s="55">
        <f t="shared" si="159"/>
        <v>0</v>
      </c>
      <c r="R559" s="131">
        <f t="shared" si="140"/>
        <v>0</v>
      </c>
    </row>
    <row r="560" spans="1:18" s="72" customFormat="1" ht="27" customHeight="1" hidden="1">
      <c r="A560" s="53" t="s">
        <v>365</v>
      </c>
      <c r="B560" s="44">
        <v>523</v>
      </c>
      <c r="C560" s="54" t="s">
        <v>450</v>
      </c>
      <c r="D560" s="54" t="s">
        <v>32</v>
      </c>
      <c r="E560" s="54" t="s">
        <v>404</v>
      </c>
      <c r="F560" s="54" t="str">
        <f t="shared" si="136"/>
        <v>09 1 03 74010</v>
      </c>
      <c r="G560" s="54" t="s">
        <v>364</v>
      </c>
      <c r="H560" s="67">
        <f t="shared" si="157"/>
        <v>0</v>
      </c>
      <c r="I560" s="56">
        <f t="shared" si="157"/>
        <v>0</v>
      </c>
      <c r="J560" s="163">
        <f t="shared" si="156"/>
        <v>0</v>
      </c>
      <c r="K560" s="164">
        <f t="shared" si="157"/>
        <v>0</v>
      </c>
      <c r="L560" s="90">
        <f t="shared" si="144"/>
        <v>0</v>
      </c>
      <c r="M560" s="55">
        <f t="shared" si="158"/>
        <v>0</v>
      </c>
      <c r="N560" s="55">
        <f t="shared" si="158"/>
        <v>0</v>
      </c>
      <c r="O560" s="131">
        <f t="shared" si="139"/>
        <v>0</v>
      </c>
      <c r="P560" s="55">
        <f t="shared" si="159"/>
        <v>0</v>
      </c>
      <c r="Q560" s="55">
        <f t="shared" si="159"/>
        <v>0</v>
      </c>
      <c r="R560" s="131">
        <f t="shared" si="140"/>
        <v>0</v>
      </c>
    </row>
    <row r="561" spans="1:18" s="72" customFormat="1" ht="16.5" customHeight="1" hidden="1">
      <c r="A561" s="53" t="s">
        <v>291</v>
      </c>
      <c r="B561" s="44">
        <v>523</v>
      </c>
      <c r="C561" s="54" t="s">
        <v>450</v>
      </c>
      <c r="D561" s="54" t="s">
        <v>32</v>
      </c>
      <c r="E561" s="54" t="s">
        <v>404</v>
      </c>
      <c r="F561" s="54" t="str">
        <f t="shared" si="136"/>
        <v>09 1 03 74010</v>
      </c>
      <c r="G561" s="54" t="s">
        <v>290</v>
      </c>
      <c r="H561" s="71"/>
      <c r="I561" s="56"/>
      <c r="J561" s="163">
        <f t="shared" si="156"/>
        <v>0</v>
      </c>
      <c r="K561" s="164"/>
      <c r="L561" s="90">
        <f t="shared" si="144"/>
        <v>0</v>
      </c>
      <c r="M561" s="62"/>
      <c r="N561" s="62"/>
      <c r="O561" s="131">
        <f t="shared" si="139"/>
        <v>0</v>
      </c>
      <c r="P561" s="62"/>
      <c r="Q561" s="62"/>
      <c r="R561" s="131">
        <f t="shared" si="140"/>
        <v>0</v>
      </c>
    </row>
    <row r="562" spans="1:18" ht="17.25" customHeight="1">
      <c r="A562" s="53" t="s">
        <v>384</v>
      </c>
      <c r="B562" s="74" t="s">
        <v>241</v>
      </c>
      <c r="C562" s="74" t="s">
        <v>37</v>
      </c>
      <c r="D562" s="74"/>
      <c r="E562" s="76"/>
      <c r="F562" s="76" t="str">
        <f t="shared" si="136"/>
        <v>   </v>
      </c>
      <c r="G562" s="74"/>
      <c r="H562" s="136">
        <f>H563</f>
        <v>2764.88</v>
      </c>
      <c r="I562" s="77">
        <f>I563</f>
        <v>219</v>
      </c>
      <c r="J562" s="163">
        <f t="shared" si="156"/>
        <v>2983.88</v>
      </c>
      <c r="K562" s="173">
        <f>K563</f>
        <v>-71.055</v>
      </c>
      <c r="L562" s="90">
        <f t="shared" si="144"/>
        <v>2912.8250000000003</v>
      </c>
      <c r="M562" s="127">
        <f>M563</f>
        <v>2774.48</v>
      </c>
      <c r="N562" s="127">
        <f>N563</f>
        <v>0</v>
      </c>
      <c r="O562" s="131">
        <f t="shared" si="139"/>
        <v>2774.48</v>
      </c>
      <c r="P562" s="127">
        <f>P563</f>
        <v>2786.13</v>
      </c>
      <c r="Q562" s="127">
        <f>Q563</f>
        <v>0</v>
      </c>
      <c r="R562" s="131">
        <f t="shared" si="140"/>
        <v>2786.13</v>
      </c>
    </row>
    <row r="563" spans="1:18" ht="16.5" customHeight="1">
      <c r="A563" s="57" t="s">
        <v>28</v>
      </c>
      <c r="B563" s="78" t="s">
        <v>241</v>
      </c>
      <c r="C563" s="78" t="s">
        <v>37</v>
      </c>
      <c r="D563" s="78" t="s">
        <v>30</v>
      </c>
      <c r="E563" s="79"/>
      <c r="F563" s="79" t="str">
        <f t="shared" si="136"/>
        <v>   </v>
      </c>
      <c r="G563" s="78"/>
      <c r="H563" s="137">
        <f>H564</f>
        <v>2764.88</v>
      </c>
      <c r="I563" s="80">
        <f>I564</f>
        <v>219</v>
      </c>
      <c r="J563" s="163">
        <f t="shared" si="156"/>
        <v>2983.88</v>
      </c>
      <c r="K563" s="174">
        <f>K564</f>
        <v>-71.055</v>
      </c>
      <c r="L563" s="90">
        <f t="shared" si="144"/>
        <v>2912.8250000000003</v>
      </c>
      <c r="M563" s="128">
        <f>M564</f>
        <v>2774.48</v>
      </c>
      <c r="N563" s="128">
        <f>N564</f>
        <v>0</v>
      </c>
      <c r="O563" s="131">
        <f aca="true" t="shared" si="160" ref="O563:O586">M563+N563</f>
        <v>2774.48</v>
      </c>
      <c r="P563" s="128">
        <f>P564</f>
        <v>2786.13</v>
      </c>
      <c r="Q563" s="128">
        <f>Q564</f>
        <v>0</v>
      </c>
      <c r="R563" s="131">
        <f aca="true" t="shared" si="161" ref="R563:R586">P563+Q563</f>
        <v>2786.13</v>
      </c>
    </row>
    <row r="564" spans="1:18" ht="16.5" customHeight="1">
      <c r="A564" s="53" t="s">
        <v>616</v>
      </c>
      <c r="B564" s="74" t="s">
        <v>241</v>
      </c>
      <c r="C564" s="74" t="s">
        <v>37</v>
      </c>
      <c r="D564" s="74" t="s">
        <v>30</v>
      </c>
      <c r="E564" s="76" t="s">
        <v>214</v>
      </c>
      <c r="F564" s="76" t="str">
        <f t="shared" si="136"/>
        <v>11 0 00 00000</v>
      </c>
      <c r="G564" s="74"/>
      <c r="H564" s="136">
        <f>H565+H582</f>
        <v>2764.88</v>
      </c>
      <c r="I564" s="77">
        <f>I565+I582</f>
        <v>219</v>
      </c>
      <c r="J564" s="163">
        <f t="shared" si="156"/>
        <v>2983.88</v>
      </c>
      <c r="K564" s="173">
        <f>K565+K582</f>
        <v>-71.055</v>
      </c>
      <c r="L564" s="90">
        <f t="shared" si="144"/>
        <v>2912.8250000000003</v>
      </c>
      <c r="M564" s="127">
        <f>M565+M582</f>
        <v>2774.48</v>
      </c>
      <c r="N564" s="127">
        <f>N565+N582</f>
        <v>0</v>
      </c>
      <c r="O564" s="131">
        <f t="shared" si="160"/>
        <v>2774.48</v>
      </c>
      <c r="P564" s="127">
        <f>P565+P582</f>
        <v>2786.13</v>
      </c>
      <c r="Q564" s="127">
        <f>Q565+Q582</f>
        <v>0</v>
      </c>
      <c r="R564" s="131">
        <f t="shared" si="161"/>
        <v>2786.13</v>
      </c>
    </row>
    <row r="565" spans="1:18" ht="16.5" customHeight="1">
      <c r="A565" s="53" t="s">
        <v>70</v>
      </c>
      <c r="B565" s="74" t="s">
        <v>241</v>
      </c>
      <c r="C565" s="74" t="s">
        <v>37</v>
      </c>
      <c r="D565" s="74" t="s">
        <v>30</v>
      </c>
      <c r="E565" s="76" t="s">
        <v>221</v>
      </c>
      <c r="F565" s="76" t="str">
        <f t="shared" si="136"/>
        <v>11 2 00 00000</v>
      </c>
      <c r="G565" s="74"/>
      <c r="H565" s="136">
        <f>H566</f>
        <v>1315.88</v>
      </c>
      <c r="I565" s="136">
        <f>I566</f>
        <v>219</v>
      </c>
      <c r="J565" s="163">
        <f t="shared" si="156"/>
        <v>1534.88</v>
      </c>
      <c r="K565" s="175">
        <f>K566</f>
        <v>-71.055</v>
      </c>
      <c r="L565" s="90">
        <f t="shared" si="144"/>
        <v>1463.825</v>
      </c>
      <c r="M565" s="127">
        <f>M566</f>
        <v>1325.48</v>
      </c>
      <c r="N565" s="127">
        <f>N566</f>
        <v>0</v>
      </c>
      <c r="O565" s="131">
        <f t="shared" si="160"/>
        <v>1325.48</v>
      </c>
      <c r="P565" s="127">
        <f>P566</f>
        <v>1337.13</v>
      </c>
      <c r="Q565" s="127">
        <f>Q566</f>
        <v>0</v>
      </c>
      <c r="R565" s="131">
        <f t="shared" si="161"/>
        <v>1337.13</v>
      </c>
    </row>
    <row r="566" spans="1:18" ht="16.5" customHeight="1">
      <c r="A566" s="53" t="s">
        <v>276</v>
      </c>
      <c r="B566" s="74" t="s">
        <v>241</v>
      </c>
      <c r="C566" s="74" t="s">
        <v>37</v>
      </c>
      <c r="D566" s="74" t="s">
        <v>30</v>
      </c>
      <c r="E566" s="76" t="s">
        <v>222</v>
      </c>
      <c r="F566" s="76" t="str">
        <f t="shared" si="136"/>
        <v>11 2 01 00000</v>
      </c>
      <c r="G566" s="74"/>
      <c r="H566" s="136">
        <f>H567+H573+H576+H579+H570</f>
        <v>1315.88</v>
      </c>
      <c r="I566" s="136">
        <f>I567+I573+I576+I579+I570</f>
        <v>219</v>
      </c>
      <c r="J566" s="163">
        <f t="shared" si="156"/>
        <v>1534.88</v>
      </c>
      <c r="K566" s="175">
        <f>K567+K573+K576+K579+K570</f>
        <v>-71.055</v>
      </c>
      <c r="L566" s="90">
        <f t="shared" si="144"/>
        <v>1463.825</v>
      </c>
      <c r="M566" s="127">
        <f>M567+M573+M576+M579+M570</f>
        <v>1325.48</v>
      </c>
      <c r="N566" s="127">
        <f>N567+N573+N576+N579+N570</f>
        <v>0</v>
      </c>
      <c r="O566" s="131">
        <f t="shared" si="160"/>
        <v>1325.48</v>
      </c>
      <c r="P566" s="127">
        <f>P567+P573+P576+P579+P570</f>
        <v>1337.13</v>
      </c>
      <c r="Q566" s="127">
        <f>Q567+Q573+Q576+Q579+Q570</f>
        <v>0</v>
      </c>
      <c r="R566" s="131">
        <f t="shared" si="161"/>
        <v>1337.13</v>
      </c>
    </row>
    <row r="567" spans="1:18" s="72" customFormat="1" ht="25.5" hidden="1">
      <c r="A567" s="53" t="s">
        <v>42</v>
      </c>
      <c r="B567" s="76" t="s">
        <v>241</v>
      </c>
      <c r="C567" s="76" t="s">
        <v>37</v>
      </c>
      <c r="D567" s="76" t="s">
        <v>30</v>
      </c>
      <c r="E567" s="76" t="s">
        <v>324</v>
      </c>
      <c r="F567" s="76" t="str">
        <f t="shared" si="136"/>
        <v>11 2 01 74010</v>
      </c>
      <c r="G567" s="74"/>
      <c r="H567" s="136">
        <f>H568</f>
        <v>0</v>
      </c>
      <c r="I567" s="136">
        <f>I568</f>
        <v>0</v>
      </c>
      <c r="J567" s="163">
        <f t="shared" si="156"/>
        <v>0</v>
      </c>
      <c r="K567" s="175">
        <f>K568</f>
        <v>0</v>
      </c>
      <c r="L567" s="90">
        <f t="shared" si="144"/>
        <v>0</v>
      </c>
      <c r="M567" s="127">
        <f>M568</f>
        <v>0</v>
      </c>
      <c r="N567" s="127">
        <f>N568</f>
        <v>0</v>
      </c>
      <c r="O567" s="131">
        <f t="shared" si="160"/>
        <v>0</v>
      </c>
      <c r="P567" s="127">
        <f>P568</f>
        <v>0</v>
      </c>
      <c r="Q567" s="127">
        <f>Q568</f>
        <v>0</v>
      </c>
      <c r="R567" s="131">
        <f t="shared" si="161"/>
        <v>0</v>
      </c>
    </row>
    <row r="568" spans="1:18" s="72" customFormat="1" ht="25.5" hidden="1">
      <c r="A568" s="53" t="s">
        <v>354</v>
      </c>
      <c r="B568" s="76" t="s">
        <v>241</v>
      </c>
      <c r="C568" s="76" t="s">
        <v>37</v>
      </c>
      <c r="D568" s="76" t="s">
        <v>30</v>
      </c>
      <c r="E568" s="76" t="s">
        <v>324</v>
      </c>
      <c r="F568" s="76" t="str">
        <f t="shared" si="136"/>
        <v>11 2 01 74010</v>
      </c>
      <c r="G568" s="54" t="s">
        <v>355</v>
      </c>
      <c r="H568" s="67">
        <f>H569</f>
        <v>0</v>
      </c>
      <c r="I568" s="67">
        <f>I569</f>
        <v>0</v>
      </c>
      <c r="J568" s="163">
        <f t="shared" si="156"/>
        <v>0</v>
      </c>
      <c r="K568" s="166">
        <f>K569</f>
        <v>0</v>
      </c>
      <c r="L568" s="90">
        <f t="shared" si="144"/>
        <v>0</v>
      </c>
      <c r="M568" s="55">
        <f>M569</f>
        <v>0</v>
      </c>
      <c r="N568" s="55">
        <f>N569</f>
        <v>0</v>
      </c>
      <c r="O568" s="131">
        <f t="shared" si="160"/>
        <v>0</v>
      </c>
      <c r="P568" s="55">
        <f>P569</f>
        <v>0</v>
      </c>
      <c r="Q568" s="55">
        <f>Q569</f>
        <v>0</v>
      </c>
      <c r="R568" s="131">
        <f t="shared" si="161"/>
        <v>0</v>
      </c>
    </row>
    <row r="569" spans="1:18" s="72" customFormat="1" ht="25.5" hidden="1">
      <c r="A569" s="53" t="s">
        <v>289</v>
      </c>
      <c r="B569" s="76" t="s">
        <v>241</v>
      </c>
      <c r="C569" s="76" t="s">
        <v>37</v>
      </c>
      <c r="D569" s="76" t="s">
        <v>30</v>
      </c>
      <c r="E569" s="76" t="s">
        <v>324</v>
      </c>
      <c r="F569" s="76" t="str">
        <f t="shared" si="136"/>
        <v>11 2 01 74010</v>
      </c>
      <c r="G569" s="54" t="s">
        <v>288</v>
      </c>
      <c r="H569" s="71"/>
      <c r="I569" s="71"/>
      <c r="J569" s="163">
        <f t="shared" si="156"/>
        <v>0</v>
      </c>
      <c r="K569" s="167"/>
      <c r="L569" s="90">
        <f t="shared" si="144"/>
        <v>0</v>
      </c>
      <c r="M569" s="62"/>
      <c r="N569" s="62"/>
      <c r="O569" s="131">
        <f t="shared" si="160"/>
        <v>0</v>
      </c>
      <c r="P569" s="62"/>
      <c r="Q569" s="62"/>
      <c r="R569" s="131">
        <f t="shared" si="161"/>
        <v>0</v>
      </c>
    </row>
    <row r="570" spans="1:18" s="72" customFormat="1" ht="25.5">
      <c r="A570" s="53" t="s">
        <v>57</v>
      </c>
      <c r="B570" s="76" t="s">
        <v>241</v>
      </c>
      <c r="C570" s="76" t="s">
        <v>37</v>
      </c>
      <c r="D570" s="76" t="s">
        <v>30</v>
      </c>
      <c r="E570" s="76"/>
      <c r="F570" s="76" t="s">
        <v>585</v>
      </c>
      <c r="G570" s="54"/>
      <c r="H570" s="71">
        <f>H571</f>
        <v>100</v>
      </c>
      <c r="I570" s="71">
        <f>I571</f>
        <v>0</v>
      </c>
      <c r="J570" s="163">
        <f t="shared" si="156"/>
        <v>100</v>
      </c>
      <c r="K570" s="167">
        <f>K571</f>
        <v>0</v>
      </c>
      <c r="L570" s="90">
        <f t="shared" si="144"/>
        <v>100</v>
      </c>
      <c r="M570" s="62">
        <f>M571</f>
        <v>100</v>
      </c>
      <c r="N570" s="62">
        <f>N571</f>
        <v>0</v>
      </c>
      <c r="O570" s="131">
        <f t="shared" si="160"/>
        <v>100</v>
      </c>
      <c r="P570" s="62">
        <f>P571</f>
        <v>100</v>
      </c>
      <c r="Q570" s="62">
        <f>Q571</f>
        <v>0</v>
      </c>
      <c r="R570" s="131">
        <f t="shared" si="161"/>
        <v>100</v>
      </c>
    </row>
    <row r="571" spans="1:18" s="72" customFormat="1" ht="25.5">
      <c r="A571" s="53" t="s">
        <v>354</v>
      </c>
      <c r="B571" s="76" t="s">
        <v>241</v>
      </c>
      <c r="C571" s="76" t="s">
        <v>37</v>
      </c>
      <c r="D571" s="76" t="s">
        <v>30</v>
      </c>
      <c r="E571" s="76"/>
      <c r="F571" s="76" t="s">
        <v>585</v>
      </c>
      <c r="G571" s="54" t="s">
        <v>355</v>
      </c>
      <c r="H571" s="71">
        <f>H572</f>
        <v>100</v>
      </c>
      <c r="I571" s="71">
        <f>I572</f>
        <v>0</v>
      </c>
      <c r="J571" s="163">
        <f t="shared" si="156"/>
        <v>100</v>
      </c>
      <c r="K571" s="167">
        <f>K572</f>
        <v>0</v>
      </c>
      <c r="L571" s="90">
        <f t="shared" si="144"/>
        <v>100</v>
      </c>
      <c r="M571" s="62">
        <f>M572</f>
        <v>100</v>
      </c>
      <c r="N571" s="62">
        <f>N572</f>
        <v>0</v>
      </c>
      <c r="O571" s="131">
        <f t="shared" si="160"/>
        <v>100</v>
      </c>
      <c r="P571" s="62">
        <f>P572</f>
        <v>100</v>
      </c>
      <c r="Q571" s="62">
        <f>Q572</f>
        <v>0</v>
      </c>
      <c r="R571" s="131">
        <f t="shared" si="161"/>
        <v>100</v>
      </c>
    </row>
    <row r="572" spans="1:18" s="72" customFormat="1" ht="25.5">
      <c r="A572" s="53" t="s">
        <v>289</v>
      </c>
      <c r="B572" s="76" t="s">
        <v>241</v>
      </c>
      <c r="C572" s="76" t="s">
        <v>37</v>
      </c>
      <c r="D572" s="76" t="s">
        <v>30</v>
      </c>
      <c r="E572" s="76"/>
      <c r="F572" s="76" t="s">
        <v>585</v>
      </c>
      <c r="G572" s="54" t="s">
        <v>288</v>
      </c>
      <c r="H572" s="71">
        <v>100</v>
      </c>
      <c r="I572" s="71"/>
      <c r="J572" s="163">
        <f t="shared" si="156"/>
        <v>100</v>
      </c>
      <c r="K572" s="167"/>
      <c r="L572" s="90">
        <f t="shared" si="144"/>
        <v>100</v>
      </c>
      <c r="M572" s="62">
        <v>100</v>
      </c>
      <c r="N572" s="62"/>
      <c r="O572" s="131">
        <f t="shared" si="160"/>
        <v>100</v>
      </c>
      <c r="P572" s="62">
        <v>100</v>
      </c>
      <c r="Q572" s="62"/>
      <c r="R572" s="131">
        <f t="shared" si="161"/>
        <v>100</v>
      </c>
    </row>
    <row r="573" spans="1:18" s="72" customFormat="1" ht="15" customHeight="1" hidden="1">
      <c r="A573" s="53" t="s">
        <v>74</v>
      </c>
      <c r="B573" s="76" t="s">
        <v>241</v>
      </c>
      <c r="C573" s="76" t="s">
        <v>37</v>
      </c>
      <c r="D573" s="76" t="s">
        <v>30</v>
      </c>
      <c r="E573" s="76" t="s">
        <v>453</v>
      </c>
      <c r="F573" s="76" t="str">
        <f>REPLACE(REPLACE(REPLACE(E573,3,," "),5,," "),8,," ")</f>
        <v>11 2 01 74030</v>
      </c>
      <c r="G573" s="74"/>
      <c r="H573" s="136">
        <f>H574</f>
        <v>0</v>
      </c>
      <c r="I573" s="77">
        <f>I574</f>
        <v>0</v>
      </c>
      <c r="J573" s="163">
        <f t="shared" si="156"/>
        <v>0</v>
      </c>
      <c r="K573" s="173">
        <f>K574</f>
        <v>0</v>
      </c>
      <c r="L573" s="90">
        <f t="shared" si="144"/>
        <v>0</v>
      </c>
      <c r="M573" s="127">
        <f>M574</f>
        <v>0</v>
      </c>
      <c r="N573" s="127">
        <f>N574</f>
        <v>0</v>
      </c>
      <c r="O573" s="131">
        <f t="shared" si="160"/>
        <v>0</v>
      </c>
      <c r="P573" s="127">
        <f>P574</f>
        <v>0</v>
      </c>
      <c r="Q573" s="127">
        <f>Q574</f>
        <v>0</v>
      </c>
      <c r="R573" s="131">
        <f t="shared" si="161"/>
        <v>0</v>
      </c>
    </row>
    <row r="574" spans="1:18" s="72" customFormat="1" ht="25.5" hidden="1">
      <c r="A574" s="53" t="s">
        <v>354</v>
      </c>
      <c r="B574" s="76" t="s">
        <v>241</v>
      </c>
      <c r="C574" s="76" t="s">
        <v>37</v>
      </c>
      <c r="D574" s="76" t="s">
        <v>30</v>
      </c>
      <c r="E574" s="76" t="s">
        <v>453</v>
      </c>
      <c r="F574" s="76" t="str">
        <f>REPLACE(REPLACE(REPLACE(E574,3,," "),5,," "),8,," ")</f>
        <v>11 2 01 74030</v>
      </c>
      <c r="G574" s="54" t="s">
        <v>355</v>
      </c>
      <c r="H574" s="67">
        <f>H575</f>
        <v>0</v>
      </c>
      <c r="I574" s="56">
        <f>I575</f>
        <v>0</v>
      </c>
      <c r="J574" s="163">
        <f t="shared" si="156"/>
        <v>0</v>
      </c>
      <c r="K574" s="164">
        <f>K575</f>
        <v>0</v>
      </c>
      <c r="L574" s="90">
        <f t="shared" si="144"/>
        <v>0</v>
      </c>
      <c r="M574" s="55">
        <f>M575</f>
        <v>0</v>
      </c>
      <c r="N574" s="55">
        <f>N575</f>
        <v>0</v>
      </c>
      <c r="O574" s="131">
        <f t="shared" si="160"/>
        <v>0</v>
      </c>
      <c r="P574" s="55">
        <f>P575</f>
        <v>0</v>
      </c>
      <c r="Q574" s="55">
        <f>Q575</f>
        <v>0</v>
      </c>
      <c r="R574" s="131">
        <f t="shared" si="161"/>
        <v>0</v>
      </c>
    </row>
    <row r="575" spans="1:18" s="72" customFormat="1" ht="25.5" hidden="1">
      <c r="A575" s="53" t="s">
        <v>289</v>
      </c>
      <c r="B575" s="76" t="s">
        <v>241</v>
      </c>
      <c r="C575" s="76" t="s">
        <v>37</v>
      </c>
      <c r="D575" s="76" t="s">
        <v>30</v>
      </c>
      <c r="E575" s="76" t="s">
        <v>453</v>
      </c>
      <c r="F575" s="76" t="str">
        <f>REPLACE(REPLACE(REPLACE(E575,3,," "),5,," "),8,," ")</f>
        <v>11 2 01 74030</v>
      </c>
      <c r="G575" s="54" t="s">
        <v>288</v>
      </c>
      <c r="H575" s="71"/>
      <c r="I575" s="56"/>
      <c r="J575" s="163">
        <f t="shared" si="156"/>
        <v>0</v>
      </c>
      <c r="K575" s="164"/>
      <c r="L575" s="90">
        <f t="shared" si="144"/>
        <v>0</v>
      </c>
      <c r="M575" s="62"/>
      <c r="N575" s="62"/>
      <c r="O575" s="131">
        <f t="shared" si="160"/>
        <v>0</v>
      </c>
      <c r="P575" s="62"/>
      <c r="Q575" s="62"/>
      <c r="R575" s="131">
        <f t="shared" si="161"/>
        <v>0</v>
      </c>
    </row>
    <row r="576" spans="1:18" ht="25.5">
      <c r="A576" s="53" t="s">
        <v>109</v>
      </c>
      <c r="B576" s="76" t="s">
        <v>241</v>
      </c>
      <c r="C576" s="76" t="s">
        <v>37</v>
      </c>
      <c r="D576" s="76" t="s">
        <v>30</v>
      </c>
      <c r="E576" s="76" t="s">
        <v>306</v>
      </c>
      <c r="F576" s="76" t="str">
        <f t="shared" si="136"/>
        <v>11 2 01 74220</v>
      </c>
      <c r="G576" s="74"/>
      <c r="H576" s="136">
        <f>H577</f>
        <v>24.25</v>
      </c>
      <c r="I576" s="77">
        <f>I577</f>
        <v>0</v>
      </c>
      <c r="J576" s="163">
        <f t="shared" si="156"/>
        <v>24.25</v>
      </c>
      <c r="K576" s="173">
        <f>K577</f>
        <v>0</v>
      </c>
      <c r="L576" s="90">
        <f t="shared" si="144"/>
        <v>24.25</v>
      </c>
      <c r="M576" s="127">
        <f>M577</f>
        <v>24.25</v>
      </c>
      <c r="N576" s="127">
        <f>N577</f>
        <v>0</v>
      </c>
      <c r="O576" s="131">
        <f t="shared" si="160"/>
        <v>24.25</v>
      </c>
      <c r="P576" s="127">
        <f>P577</f>
        <v>24.25</v>
      </c>
      <c r="Q576" s="127">
        <f>Q577</f>
        <v>0</v>
      </c>
      <c r="R576" s="131">
        <f t="shared" si="161"/>
        <v>24.25</v>
      </c>
    </row>
    <row r="577" spans="1:18" ht="25.5">
      <c r="A577" s="53" t="s">
        <v>354</v>
      </c>
      <c r="B577" s="76" t="s">
        <v>241</v>
      </c>
      <c r="C577" s="76" t="s">
        <v>37</v>
      </c>
      <c r="D577" s="76" t="s">
        <v>30</v>
      </c>
      <c r="E577" s="76" t="s">
        <v>306</v>
      </c>
      <c r="F577" s="76" t="str">
        <f t="shared" si="136"/>
        <v>11 2 01 74220</v>
      </c>
      <c r="G577" s="54" t="s">
        <v>355</v>
      </c>
      <c r="H577" s="67">
        <f>H578</f>
        <v>24.25</v>
      </c>
      <c r="I577" s="56">
        <f>I578</f>
        <v>0</v>
      </c>
      <c r="J577" s="163">
        <f t="shared" si="156"/>
        <v>24.25</v>
      </c>
      <c r="K577" s="164">
        <f>K578</f>
        <v>0</v>
      </c>
      <c r="L577" s="90">
        <f t="shared" si="144"/>
        <v>24.25</v>
      </c>
      <c r="M577" s="55">
        <f>M578</f>
        <v>24.25</v>
      </c>
      <c r="N577" s="55">
        <f>N578</f>
        <v>0</v>
      </c>
      <c r="O577" s="131">
        <f t="shared" si="160"/>
        <v>24.25</v>
      </c>
      <c r="P577" s="55">
        <f>P578</f>
        <v>24.25</v>
      </c>
      <c r="Q577" s="55">
        <f>Q578</f>
        <v>0</v>
      </c>
      <c r="R577" s="131">
        <f t="shared" si="161"/>
        <v>24.25</v>
      </c>
    </row>
    <row r="578" spans="1:18" ht="25.5">
      <c r="A578" s="53" t="s">
        <v>289</v>
      </c>
      <c r="B578" s="76" t="s">
        <v>241</v>
      </c>
      <c r="C578" s="76" t="s">
        <v>37</v>
      </c>
      <c r="D578" s="76" t="s">
        <v>30</v>
      </c>
      <c r="E578" s="76" t="s">
        <v>306</v>
      </c>
      <c r="F578" s="76" t="str">
        <f aca="true" t="shared" si="162" ref="F578:F586">REPLACE(REPLACE(REPLACE(E578,3,," "),5,," "),8,," ")</f>
        <v>11 2 01 74220</v>
      </c>
      <c r="G578" s="54" t="s">
        <v>288</v>
      </c>
      <c r="H578" s="71">
        <v>24.25</v>
      </c>
      <c r="I578" s="56"/>
      <c r="J578" s="163">
        <f t="shared" si="156"/>
        <v>24.25</v>
      </c>
      <c r="K578" s="164"/>
      <c r="L578" s="90">
        <f t="shared" si="144"/>
        <v>24.25</v>
      </c>
      <c r="M578" s="62">
        <v>24.25</v>
      </c>
      <c r="N578" s="62"/>
      <c r="O578" s="131">
        <f t="shared" si="160"/>
        <v>24.25</v>
      </c>
      <c r="P578" s="62">
        <v>24.25</v>
      </c>
      <c r="Q578" s="62"/>
      <c r="R578" s="131">
        <f t="shared" si="161"/>
        <v>24.25</v>
      </c>
    </row>
    <row r="579" spans="1:18" ht="25.5">
      <c r="A579" s="53" t="s">
        <v>71</v>
      </c>
      <c r="B579" s="76" t="s">
        <v>241</v>
      </c>
      <c r="C579" s="76" t="s">
        <v>37</v>
      </c>
      <c r="D579" s="76" t="s">
        <v>30</v>
      </c>
      <c r="E579" s="76" t="s">
        <v>223</v>
      </c>
      <c r="F579" s="76" t="str">
        <f t="shared" si="162"/>
        <v>11 2 01 76020</v>
      </c>
      <c r="G579" s="74"/>
      <c r="H579" s="136">
        <f>H580</f>
        <v>1191.63</v>
      </c>
      <c r="I579" s="77">
        <f>I580</f>
        <v>219</v>
      </c>
      <c r="J579" s="163">
        <f t="shared" si="156"/>
        <v>1410.63</v>
      </c>
      <c r="K579" s="173">
        <f>K580</f>
        <v>-71.055</v>
      </c>
      <c r="L579" s="90">
        <f t="shared" si="144"/>
        <v>1339.575</v>
      </c>
      <c r="M579" s="127">
        <f>M580</f>
        <v>1201.23</v>
      </c>
      <c r="N579" s="127">
        <f>N580</f>
        <v>0</v>
      </c>
      <c r="O579" s="131">
        <f t="shared" si="160"/>
        <v>1201.23</v>
      </c>
      <c r="P579" s="127">
        <f>P580</f>
        <v>1212.88</v>
      </c>
      <c r="Q579" s="127">
        <f>Q580</f>
        <v>0</v>
      </c>
      <c r="R579" s="131">
        <f t="shared" si="161"/>
        <v>1212.88</v>
      </c>
    </row>
    <row r="580" spans="1:18" ht="25.5">
      <c r="A580" s="53" t="s">
        <v>354</v>
      </c>
      <c r="B580" s="76" t="s">
        <v>241</v>
      </c>
      <c r="C580" s="76" t="s">
        <v>37</v>
      </c>
      <c r="D580" s="76" t="s">
        <v>30</v>
      </c>
      <c r="E580" s="76" t="s">
        <v>223</v>
      </c>
      <c r="F580" s="76" t="str">
        <f t="shared" si="162"/>
        <v>11 2 01 76020</v>
      </c>
      <c r="G580" s="54" t="s">
        <v>355</v>
      </c>
      <c r="H580" s="67">
        <f>H581</f>
        <v>1191.63</v>
      </c>
      <c r="I580" s="56">
        <f>I581</f>
        <v>219</v>
      </c>
      <c r="J580" s="163">
        <f t="shared" si="156"/>
        <v>1410.63</v>
      </c>
      <c r="K580" s="164">
        <f>K581</f>
        <v>-71.055</v>
      </c>
      <c r="L580" s="90">
        <f t="shared" si="144"/>
        <v>1339.575</v>
      </c>
      <c r="M580" s="55">
        <f>M581</f>
        <v>1201.23</v>
      </c>
      <c r="N580" s="55">
        <f>N581</f>
        <v>0</v>
      </c>
      <c r="O580" s="131">
        <f t="shared" si="160"/>
        <v>1201.23</v>
      </c>
      <c r="P580" s="55">
        <f>P581</f>
        <v>1212.88</v>
      </c>
      <c r="Q580" s="55">
        <f>Q581</f>
        <v>0</v>
      </c>
      <c r="R580" s="131">
        <f t="shared" si="161"/>
        <v>1212.88</v>
      </c>
    </row>
    <row r="581" spans="1:18" ht="25.5">
      <c r="A581" s="53" t="s">
        <v>289</v>
      </c>
      <c r="B581" s="76" t="s">
        <v>241</v>
      </c>
      <c r="C581" s="76" t="s">
        <v>37</v>
      </c>
      <c r="D581" s="76" t="s">
        <v>30</v>
      </c>
      <c r="E581" s="76" t="s">
        <v>223</v>
      </c>
      <c r="F581" s="76" t="str">
        <f t="shared" si="162"/>
        <v>11 2 01 76020</v>
      </c>
      <c r="G581" s="54" t="s">
        <v>288</v>
      </c>
      <c r="H581" s="71">
        <v>1191.63</v>
      </c>
      <c r="I581" s="56">
        <v>219</v>
      </c>
      <c r="J581" s="163">
        <f t="shared" si="156"/>
        <v>1410.63</v>
      </c>
      <c r="K581" s="164">
        <v>-71.055</v>
      </c>
      <c r="L581" s="90">
        <f t="shared" si="144"/>
        <v>1339.575</v>
      </c>
      <c r="M581" s="62">
        <v>1201.23</v>
      </c>
      <c r="N581" s="62"/>
      <c r="O581" s="131">
        <f t="shared" si="160"/>
        <v>1201.23</v>
      </c>
      <c r="P581" s="62">
        <v>1212.88</v>
      </c>
      <c r="Q581" s="62"/>
      <c r="R581" s="131">
        <f t="shared" si="161"/>
        <v>1212.88</v>
      </c>
    </row>
    <row r="582" spans="1:18" ht="26.25" customHeight="1">
      <c r="A582" s="53" t="s">
        <v>617</v>
      </c>
      <c r="B582" s="76" t="s">
        <v>241</v>
      </c>
      <c r="C582" s="76" t="s">
        <v>37</v>
      </c>
      <c r="D582" s="76" t="s">
        <v>30</v>
      </c>
      <c r="E582" s="76" t="s">
        <v>218</v>
      </c>
      <c r="F582" s="76" t="str">
        <f t="shared" si="162"/>
        <v>11 3 00 00000</v>
      </c>
      <c r="G582" s="74"/>
      <c r="H582" s="136">
        <f aca="true" t="shared" si="163" ref="H582:K585">H583</f>
        <v>1449</v>
      </c>
      <c r="I582" s="77">
        <f t="shared" si="163"/>
        <v>0</v>
      </c>
      <c r="J582" s="163">
        <f t="shared" si="156"/>
        <v>1449</v>
      </c>
      <c r="K582" s="173">
        <f t="shared" si="163"/>
        <v>0</v>
      </c>
      <c r="L582" s="90">
        <f t="shared" si="144"/>
        <v>1449</v>
      </c>
      <c r="M582" s="127">
        <f aca="true" t="shared" si="164" ref="M582:N585">M583</f>
        <v>1449</v>
      </c>
      <c r="N582" s="127">
        <f t="shared" si="164"/>
        <v>0</v>
      </c>
      <c r="O582" s="131">
        <f t="shared" si="160"/>
        <v>1449</v>
      </c>
      <c r="P582" s="127">
        <f aca="true" t="shared" si="165" ref="P582:Q585">P583</f>
        <v>1449</v>
      </c>
      <c r="Q582" s="127">
        <f t="shared" si="165"/>
        <v>0</v>
      </c>
      <c r="R582" s="131">
        <f t="shared" si="161"/>
        <v>1449</v>
      </c>
    </row>
    <row r="583" spans="1:18" ht="25.5">
      <c r="A583" s="53" t="s">
        <v>271</v>
      </c>
      <c r="B583" s="76" t="s">
        <v>241</v>
      </c>
      <c r="C583" s="76" t="s">
        <v>37</v>
      </c>
      <c r="D583" s="76" t="s">
        <v>30</v>
      </c>
      <c r="E583" s="76" t="s">
        <v>219</v>
      </c>
      <c r="F583" s="76" t="str">
        <f t="shared" si="162"/>
        <v>11 3 01 00000</v>
      </c>
      <c r="G583" s="74"/>
      <c r="H583" s="136">
        <f t="shared" si="163"/>
        <v>1449</v>
      </c>
      <c r="I583" s="77">
        <f t="shared" si="163"/>
        <v>0</v>
      </c>
      <c r="J583" s="163">
        <f t="shared" si="156"/>
        <v>1449</v>
      </c>
      <c r="K583" s="173">
        <f t="shared" si="163"/>
        <v>0</v>
      </c>
      <c r="L583" s="90">
        <f t="shared" si="144"/>
        <v>1449</v>
      </c>
      <c r="M583" s="127">
        <f t="shared" si="164"/>
        <v>1449</v>
      </c>
      <c r="N583" s="127">
        <f t="shared" si="164"/>
        <v>0</v>
      </c>
      <c r="O583" s="131">
        <f t="shared" si="160"/>
        <v>1449</v>
      </c>
      <c r="P583" s="127">
        <f t="shared" si="165"/>
        <v>1449</v>
      </c>
      <c r="Q583" s="127">
        <f t="shared" si="165"/>
        <v>0</v>
      </c>
      <c r="R583" s="131">
        <f t="shared" si="161"/>
        <v>1449</v>
      </c>
    </row>
    <row r="584" spans="1:18" ht="25.5">
      <c r="A584" s="53" t="s">
        <v>242</v>
      </c>
      <c r="B584" s="76" t="s">
        <v>241</v>
      </c>
      <c r="C584" s="76" t="s">
        <v>37</v>
      </c>
      <c r="D584" s="76" t="s">
        <v>30</v>
      </c>
      <c r="E584" s="76" t="s">
        <v>220</v>
      </c>
      <c r="F584" s="76" t="str">
        <f t="shared" si="162"/>
        <v>11 3 01 76030</v>
      </c>
      <c r="G584" s="74"/>
      <c r="H584" s="136">
        <f t="shared" si="163"/>
        <v>1449</v>
      </c>
      <c r="I584" s="77">
        <f t="shared" si="163"/>
        <v>0</v>
      </c>
      <c r="J584" s="163">
        <f t="shared" si="156"/>
        <v>1449</v>
      </c>
      <c r="K584" s="173">
        <f t="shared" si="163"/>
        <v>0</v>
      </c>
      <c r="L584" s="90">
        <f t="shared" si="144"/>
        <v>1449</v>
      </c>
      <c r="M584" s="127">
        <f t="shared" si="164"/>
        <v>1449</v>
      </c>
      <c r="N584" s="127">
        <f t="shared" si="164"/>
        <v>0</v>
      </c>
      <c r="O584" s="131">
        <f t="shared" si="160"/>
        <v>1449</v>
      </c>
      <c r="P584" s="127">
        <f t="shared" si="165"/>
        <v>1449</v>
      </c>
      <c r="Q584" s="127">
        <f t="shared" si="165"/>
        <v>0</v>
      </c>
      <c r="R584" s="131">
        <f t="shared" si="161"/>
        <v>1449</v>
      </c>
    </row>
    <row r="585" spans="1:18" ht="25.5">
      <c r="A585" s="53" t="s">
        <v>354</v>
      </c>
      <c r="B585" s="76" t="s">
        <v>241</v>
      </c>
      <c r="C585" s="76" t="s">
        <v>37</v>
      </c>
      <c r="D585" s="76" t="s">
        <v>30</v>
      </c>
      <c r="E585" s="76" t="s">
        <v>220</v>
      </c>
      <c r="F585" s="76" t="str">
        <f t="shared" si="162"/>
        <v>11 3 01 76030</v>
      </c>
      <c r="G585" s="54" t="s">
        <v>355</v>
      </c>
      <c r="H585" s="67">
        <f t="shared" si="163"/>
        <v>1449</v>
      </c>
      <c r="I585" s="56">
        <f t="shared" si="163"/>
        <v>0</v>
      </c>
      <c r="J585" s="163">
        <f t="shared" si="156"/>
        <v>1449</v>
      </c>
      <c r="K585" s="164">
        <f t="shared" si="163"/>
        <v>0</v>
      </c>
      <c r="L585" s="90">
        <f t="shared" si="144"/>
        <v>1449</v>
      </c>
      <c r="M585" s="55">
        <f t="shared" si="164"/>
        <v>1449</v>
      </c>
      <c r="N585" s="55">
        <f t="shared" si="164"/>
        <v>0</v>
      </c>
      <c r="O585" s="131">
        <f t="shared" si="160"/>
        <v>1449</v>
      </c>
      <c r="P585" s="55">
        <f t="shared" si="165"/>
        <v>1449</v>
      </c>
      <c r="Q585" s="55">
        <f t="shared" si="165"/>
        <v>0</v>
      </c>
      <c r="R585" s="131">
        <f t="shared" si="161"/>
        <v>1449</v>
      </c>
    </row>
    <row r="586" spans="1:18" ht="25.5">
      <c r="A586" s="53" t="s">
        <v>289</v>
      </c>
      <c r="B586" s="76" t="s">
        <v>241</v>
      </c>
      <c r="C586" s="76" t="s">
        <v>37</v>
      </c>
      <c r="D586" s="76" t="s">
        <v>30</v>
      </c>
      <c r="E586" s="76" t="s">
        <v>220</v>
      </c>
      <c r="F586" s="76" t="str">
        <f t="shared" si="162"/>
        <v>11 3 01 76030</v>
      </c>
      <c r="G586" s="54" t="s">
        <v>288</v>
      </c>
      <c r="H586" s="71">
        <v>1449</v>
      </c>
      <c r="I586" s="56"/>
      <c r="J586" s="163">
        <f t="shared" si="156"/>
        <v>1449</v>
      </c>
      <c r="K586" s="164"/>
      <c r="L586" s="90">
        <f t="shared" si="144"/>
        <v>1449</v>
      </c>
      <c r="M586" s="62">
        <v>1449</v>
      </c>
      <c r="N586" s="62"/>
      <c r="O586" s="131">
        <f t="shared" si="160"/>
        <v>1449</v>
      </c>
      <c r="P586" s="62">
        <v>1449</v>
      </c>
      <c r="Q586" s="62"/>
      <c r="R586" s="131">
        <f t="shared" si="161"/>
        <v>1449</v>
      </c>
    </row>
    <row r="587" spans="1:18" ht="12.75">
      <c r="A587" s="81"/>
      <c r="B587" s="82"/>
      <c r="C587" s="82"/>
      <c r="D587" s="82"/>
      <c r="E587" s="83"/>
      <c r="F587" s="83"/>
      <c r="G587" s="82"/>
      <c r="J587" s="176"/>
      <c r="K587" s="176"/>
      <c r="L587" s="30"/>
      <c r="M587" s="30"/>
      <c r="N587" s="30"/>
      <c r="O587" s="30"/>
      <c r="P587" s="30"/>
      <c r="Q587" s="30"/>
      <c r="R587" s="30"/>
    </row>
    <row r="588" ht="12.75">
      <c r="B588" s="86"/>
    </row>
    <row r="589" ht="12.75">
      <c r="B589" s="86"/>
    </row>
    <row r="590" ht="12.75">
      <c r="B590" s="86"/>
    </row>
    <row r="591" ht="12.75">
      <c r="B591" s="86"/>
    </row>
    <row r="592" ht="12.75">
      <c r="B592" s="86"/>
    </row>
    <row r="593" ht="12.75">
      <c r="B593" s="86"/>
    </row>
    <row r="594" spans="1:28" s="87" customFormat="1" ht="12.75">
      <c r="A594" s="85"/>
      <c r="B594" s="86"/>
      <c r="H594" s="138"/>
      <c r="I594" s="84"/>
      <c r="J594" s="177"/>
      <c r="K594" s="177"/>
      <c r="L594" s="84"/>
      <c r="M594" s="24"/>
      <c r="N594" s="24"/>
      <c r="O594" s="205"/>
      <c r="P594" s="205"/>
      <c r="Q594" s="205"/>
      <c r="R594" s="205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s="87" customFormat="1" ht="12.75">
      <c r="A595" s="85"/>
      <c r="B595" s="86"/>
      <c r="H595" s="138"/>
      <c r="I595" s="84"/>
      <c r="J595" s="177"/>
      <c r="K595" s="177"/>
      <c r="L595" s="84"/>
      <c r="M595" s="24"/>
      <c r="N595" s="24"/>
      <c r="O595" s="205"/>
      <c r="P595" s="205"/>
      <c r="Q595" s="205"/>
      <c r="R595" s="205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s="87" customFormat="1" ht="12.75">
      <c r="A596" s="85"/>
      <c r="B596" s="86"/>
      <c r="H596" s="138"/>
      <c r="I596" s="84"/>
      <c r="J596" s="177"/>
      <c r="K596" s="177"/>
      <c r="L596" s="84"/>
      <c r="M596" s="24"/>
      <c r="N596" s="24"/>
      <c r="O596" s="205"/>
      <c r="P596" s="205"/>
      <c r="Q596" s="205"/>
      <c r="R596" s="205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s="87" customFormat="1" ht="12.75">
      <c r="A597" s="85"/>
      <c r="B597" s="86"/>
      <c r="H597" s="138"/>
      <c r="I597" s="84"/>
      <c r="J597" s="177"/>
      <c r="K597" s="177"/>
      <c r="L597" s="84"/>
      <c r="M597" s="24"/>
      <c r="N597" s="24"/>
      <c r="O597" s="205"/>
      <c r="P597" s="205"/>
      <c r="Q597" s="205"/>
      <c r="R597" s="205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s="87" customFormat="1" ht="12.75">
      <c r="A598" s="85"/>
      <c r="B598" s="86"/>
      <c r="H598" s="138"/>
      <c r="I598" s="84"/>
      <c r="J598" s="177"/>
      <c r="K598" s="177"/>
      <c r="L598" s="84"/>
      <c r="M598" s="24"/>
      <c r="N598" s="24"/>
      <c r="O598" s="205"/>
      <c r="P598" s="205"/>
      <c r="Q598" s="205"/>
      <c r="R598" s="205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s="87" customFormat="1" ht="12.75">
      <c r="A599" s="85"/>
      <c r="B599" s="86"/>
      <c r="H599" s="138"/>
      <c r="I599" s="84"/>
      <c r="J599" s="177"/>
      <c r="K599" s="177"/>
      <c r="L599" s="84"/>
      <c r="M599" s="24"/>
      <c r="N599" s="24"/>
      <c r="O599" s="205"/>
      <c r="P599" s="205"/>
      <c r="Q599" s="205"/>
      <c r="R599" s="205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s="87" customFormat="1" ht="12.75">
      <c r="A600" s="85"/>
      <c r="B600" s="86"/>
      <c r="H600" s="138"/>
      <c r="I600" s="84"/>
      <c r="J600" s="177"/>
      <c r="K600" s="177"/>
      <c r="L600" s="84"/>
      <c r="M600" s="24"/>
      <c r="N600" s="24"/>
      <c r="O600" s="205"/>
      <c r="P600" s="205"/>
      <c r="Q600" s="205"/>
      <c r="R600" s="205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s="87" customFormat="1" ht="12.75">
      <c r="A601" s="85"/>
      <c r="B601" s="86"/>
      <c r="H601" s="138"/>
      <c r="I601" s="84"/>
      <c r="J601" s="177"/>
      <c r="K601" s="177"/>
      <c r="L601" s="84"/>
      <c r="M601" s="24"/>
      <c r="N601" s="24"/>
      <c r="O601" s="205"/>
      <c r="P601" s="205"/>
      <c r="Q601" s="205"/>
      <c r="R601" s="205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</sheetData>
  <sheetProtection/>
  <mergeCells count="4">
    <mergeCell ref="L2:R2"/>
    <mergeCell ref="L1:R1"/>
    <mergeCell ref="A5:R5"/>
    <mergeCell ref="A4:R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3"/>
  <sheetViews>
    <sheetView view="pageBreakPreview" zoomScaleSheetLayoutView="100" workbookViewId="0" topLeftCell="A1">
      <selection activeCell="A3" sqref="A3:Q3"/>
    </sheetView>
  </sheetViews>
  <sheetFormatPr defaultColWidth="9.140625" defaultRowHeight="12.75" outlineLevelCol="1"/>
  <cols>
    <col min="1" max="1" width="64.57421875" style="110" customWidth="1"/>
    <col min="2" max="2" width="4.8515625" style="110" customWidth="1"/>
    <col min="3" max="3" width="5.00390625" style="110" customWidth="1"/>
    <col min="4" max="4" width="14.00390625" style="110" hidden="1" customWidth="1"/>
    <col min="5" max="5" width="12.7109375" style="110" customWidth="1"/>
    <col min="6" max="6" width="5.28125" style="110" customWidth="1"/>
    <col min="7" max="7" width="11.8515625" style="110" hidden="1" customWidth="1"/>
    <col min="8" max="8" width="10.00390625" style="110" hidden="1" customWidth="1"/>
    <col min="9" max="9" width="12.00390625" style="109" hidden="1" customWidth="1" outlineLevel="1"/>
    <col min="10" max="10" width="12.8515625" style="214" hidden="1" customWidth="1" outlineLevel="1"/>
    <col min="11" max="11" width="11.8515625" style="109" customWidth="1" outlineLevel="1"/>
    <col min="12" max="12" width="12.00390625" style="92" hidden="1" customWidth="1"/>
    <col min="13" max="13" width="11.57421875" style="92" hidden="1" customWidth="1"/>
    <col min="14" max="14" width="13.57421875" style="92" bestFit="1" customWidth="1"/>
    <col min="15" max="15" width="12.00390625" style="92" hidden="1" customWidth="1"/>
    <col min="16" max="16" width="10.7109375" style="92" hidden="1" customWidth="1"/>
    <col min="17" max="17" width="13.421875" style="92" customWidth="1"/>
    <col min="18" max="18" width="9.140625" style="92" hidden="1" customWidth="1"/>
    <col min="19" max="16384" width="9.140625" style="92" customWidth="1"/>
  </cols>
  <sheetData>
    <row r="1" spans="1:18" s="1" customFormat="1" ht="15">
      <c r="A1" s="194"/>
      <c r="B1" s="194"/>
      <c r="C1" s="194"/>
      <c r="D1" s="194"/>
      <c r="E1" s="194"/>
      <c r="F1" s="195"/>
      <c r="G1" s="195"/>
      <c r="H1" s="196"/>
      <c r="I1" s="196"/>
      <c r="J1" s="206"/>
      <c r="K1" s="223" t="s">
        <v>662</v>
      </c>
      <c r="L1" s="223"/>
      <c r="M1" s="223"/>
      <c r="N1" s="223"/>
      <c r="O1" s="223"/>
      <c r="P1" s="223"/>
      <c r="Q1" s="223"/>
      <c r="R1" s="223"/>
    </row>
    <row r="2" spans="2:18" s="1" customFormat="1" ht="120" customHeight="1">
      <c r="B2" s="200"/>
      <c r="C2" s="200"/>
      <c r="D2" s="200"/>
      <c r="E2" s="200"/>
      <c r="F2" s="200"/>
      <c r="G2" s="200"/>
      <c r="H2" s="200"/>
      <c r="I2" s="200"/>
      <c r="J2" s="207"/>
      <c r="K2" s="220" t="s">
        <v>678</v>
      </c>
      <c r="L2" s="220"/>
      <c r="M2" s="220"/>
      <c r="N2" s="220"/>
      <c r="O2" s="220"/>
      <c r="P2" s="220"/>
      <c r="Q2" s="220"/>
      <c r="R2" s="198"/>
    </row>
    <row r="3" spans="1:17" s="1" customFormat="1" ht="60.75" customHeight="1">
      <c r="A3" s="243" t="s">
        <v>664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5" s="1" customFormat="1" ht="53.25" customHeight="1">
      <c r="A4" s="244" t="s">
        <v>629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1" s="1" customFormat="1" ht="25.5" customHeight="1">
      <c r="A5" s="93"/>
      <c r="B5" s="94"/>
      <c r="C5" s="94"/>
      <c r="D5" s="94"/>
      <c r="E5" s="94"/>
      <c r="F5" s="94"/>
      <c r="G5" s="94"/>
      <c r="H5" s="94"/>
      <c r="I5" s="95"/>
      <c r="J5" s="208"/>
      <c r="K5" s="95"/>
    </row>
    <row r="6" spans="1:17" s="27" customFormat="1" ht="30.75" customHeight="1">
      <c r="A6" s="44" t="s">
        <v>311</v>
      </c>
      <c r="B6" s="43" t="s">
        <v>389</v>
      </c>
      <c r="C6" s="43" t="s">
        <v>390</v>
      </c>
      <c r="D6" s="43"/>
      <c r="E6" s="43" t="s">
        <v>388</v>
      </c>
      <c r="F6" s="43" t="s">
        <v>391</v>
      </c>
      <c r="G6" s="43">
        <v>2021</v>
      </c>
      <c r="H6" s="43" t="s">
        <v>595</v>
      </c>
      <c r="I6" s="75">
        <v>2021</v>
      </c>
      <c r="J6" s="209" t="s">
        <v>634</v>
      </c>
      <c r="K6" s="75" t="s">
        <v>635</v>
      </c>
      <c r="L6" s="129" t="s">
        <v>624</v>
      </c>
      <c r="M6" s="130" t="s">
        <v>634</v>
      </c>
      <c r="N6" s="129" t="s">
        <v>624</v>
      </c>
      <c r="O6" s="129" t="s">
        <v>625</v>
      </c>
      <c r="P6" s="130" t="s">
        <v>634</v>
      </c>
      <c r="Q6" s="129" t="s">
        <v>625</v>
      </c>
    </row>
    <row r="7" spans="1:17" ht="18" customHeight="1">
      <c r="A7" s="53" t="s">
        <v>76</v>
      </c>
      <c r="B7" s="43"/>
      <c r="C7" s="44"/>
      <c r="D7" s="43"/>
      <c r="E7" s="43"/>
      <c r="F7" s="44"/>
      <c r="G7" s="140">
        <f>G9+G74+G116+G215+G416+G449+G468+G484+G517+G542</f>
        <v>220035.06875</v>
      </c>
      <c r="H7" s="140">
        <f>H9+H74+H116+H215+H416+H449+H468+H484+H517+H542</f>
        <v>1515.1515199999997</v>
      </c>
      <c r="I7" s="140">
        <f>G7+H7</f>
        <v>221550.22027000002</v>
      </c>
      <c r="J7" s="140">
        <f>J9+J74+J116+J215+J416+J449+J468+J484+J517+J542</f>
        <v>95405.32083000001</v>
      </c>
      <c r="K7" s="91">
        <f>I7+J7</f>
        <v>316955.54110000003</v>
      </c>
      <c r="L7" s="91">
        <f>L9+L74+L116+L215+L416+L449+L468+L484+L517+L542+L8</f>
        <v>175820.40000000002</v>
      </c>
      <c r="M7" s="132">
        <f>M9+M74+M116+M215+M416+M449+M468+M484+M517+M542+M8</f>
        <v>-16333.3</v>
      </c>
      <c r="N7" s="131">
        <f>L7+M7</f>
        <v>159487.10000000003</v>
      </c>
      <c r="O7" s="91">
        <f>O9+O74+O116+O215+O416+O449+O468+O484+O517+O542+O8</f>
        <v>174736.8</v>
      </c>
      <c r="P7" s="91">
        <f>P9+P74+P116+P215+P416+P449+P468+P484+P517+P542+P8</f>
        <v>-9504.599999999999</v>
      </c>
      <c r="Q7" s="131">
        <f>O7+P7</f>
        <v>165232.19999999998</v>
      </c>
    </row>
    <row r="8" spans="1:17" ht="18" customHeight="1">
      <c r="A8" s="53" t="s">
        <v>557</v>
      </c>
      <c r="B8" s="43"/>
      <c r="C8" s="44"/>
      <c r="D8" s="43"/>
      <c r="E8" s="43"/>
      <c r="F8" s="44"/>
      <c r="G8" s="91"/>
      <c r="H8" s="91"/>
      <c r="I8" s="91"/>
      <c r="J8" s="140"/>
      <c r="K8" s="91"/>
      <c r="L8" s="91">
        <f>'приложение 6'!M9</f>
        <v>4400</v>
      </c>
      <c r="M8" s="132">
        <f>'приложение 6'!N9</f>
        <v>0</v>
      </c>
      <c r="N8" s="131">
        <f>L8+M8</f>
        <v>4400</v>
      </c>
      <c r="O8" s="91">
        <f>'приложение 6'!P9</f>
        <v>8740</v>
      </c>
      <c r="P8" s="91">
        <f>'приложение 6'!Q9</f>
        <v>0</v>
      </c>
      <c r="Q8" s="131">
        <f>O8+P8</f>
        <v>8740</v>
      </c>
    </row>
    <row r="9" spans="1:17" ht="18" customHeight="1">
      <c r="A9" s="53" t="s">
        <v>375</v>
      </c>
      <c r="B9" s="75" t="s">
        <v>30</v>
      </c>
      <c r="C9" s="75"/>
      <c r="D9" s="75"/>
      <c r="E9" s="75" t="str">
        <f aca="true" t="shared" si="0" ref="E9:E82">REPLACE(REPLACE(REPLACE(D9,3,," "),5,," "),8,," ")</f>
        <v>   </v>
      </c>
      <c r="F9" s="75"/>
      <c r="G9" s="91">
        <f>G10+G16+G29+G34</f>
        <v>25102.420000000002</v>
      </c>
      <c r="H9" s="91">
        <f>H10+H16+H29+H34</f>
        <v>629.16</v>
      </c>
      <c r="I9" s="91">
        <f aca="true" t="shared" si="1" ref="I9:I72">G9+H9</f>
        <v>25731.58</v>
      </c>
      <c r="J9" s="140">
        <f>J10+J16+J29+J34</f>
        <v>2710.888</v>
      </c>
      <c r="K9" s="91">
        <f aca="true" t="shared" si="2" ref="K9:K25">I9+J9</f>
        <v>28442.468</v>
      </c>
      <c r="L9" s="91">
        <f>L10+L16+L29+L34</f>
        <v>22975.210000000003</v>
      </c>
      <c r="M9" s="91">
        <f>M10+M16+M29+M34</f>
        <v>83.5</v>
      </c>
      <c r="N9" s="131">
        <f aca="true" t="shared" si="3" ref="N9:N72">L9+M9</f>
        <v>23058.710000000003</v>
      </c>
      <c r="O9" s="91">
        <f>O10+O16+O29+O34</f>
        <v>23104.6</v>
      </c>
      <c r="P9" s="91">
        <f>P10+P16+P29+P34</f>
        <v>85.8</v>
      </c>
      <c r="Q9" s="131">
        <f aca="true" t="shared" si="4" ref="Q9:Q72">O9+P9</f>
        <v>23190.399999999998</v>
      </c>
    </row>
    <row r="10" spans="1:17" s="97" customFormat="1" ht="24" customHeight="1">
      <c r="A10" s="57" t="s">
        <v>1</v>
      </c>
      <c r="B10" s="59" t="s">
        <v>30</v>
      </c>
      <c r="C10" s="59" t="s">
        <v>31</v>
      </c>
      <c r="D10" s="59"/>
      <c r="E10" s="59" t="str">
        <f t="shared" si="0"/>
        <v>   </v>
      </c>
      <c r="F10" s="59"/>
      <c r="G10" s="96">
        <f aca="true" t="shared" si="5" ref="G10:M14">G11</f>
        <v>1250.21</v>
      </c>
      <c r="H10" s="96">
        <f t="shared" si="5"/>
        <v>0</v>
      </c>
      <c r="I10" s="91">
        <f t="shared" si="1"/>
        <v>1250.21</v>
      </c>
      <c r="J10" s="210">
        <f t="shared" si="5"/>
        <v>0</v>
      </c>
      <c r="K10" s="91">
        <f t="shared" si="2"/>
        <v>1250.21</v>
      </c>
      <c r="L10" s="96">
        <f t="shared" si="5"/>
        <v>1250.21</v>
      </c>
      <c r="M10" s="96">
        <f t="shared" si="5"/>
        <v>0</v>
      </c>
      <c r="N10" s="131">
        <f t="shared" si="3"/>
        <v>1250.21</v>
      </c>
      <c r="O10" s="96">
        <f aca="true" t="shared" si="6" ref="O10:P13">O11</f>
        <v>1250.21</v>
      </c>
      <c r="P10" s="96">
        <f t="shared" si="6"/>
        <v>0</v>
      </c>
      <c r="Q10" s="131">
        <f t="shared" si="4"/>
        <v>1250.21</v>
      </c>
    </row>
    <row r="11" spans="1:17" ht="16.5" customHeight="1">
      <c r="A11" s="53" t="s">
        <v>558</v>
      </c>
      <c r="B11" s="54" t="s">
        <v>30</v>
      </c>
      <c r="C11" s="54" t="s">
        <v>31</v>
      </c>
      <c r="D11" s="54" t="s">
        <v>351</v>
      </c>
      <c r="E11" s="54" t="str">
        <f t="shared" si="0"/>
        <v>77 0 00 00000</v>
      </c>
      <c r="F11" s="59"/>
      <c r="G11" s="91">
        <f t="shared" si="5"/>
        <v>1250.21</v>
      </c>
      <c r="H11" s="91">
        <f t="shared" si="5"/>
        <v>0</v>
      </c>
      <c r="I11" s="91">
        <f t="shared" si="1"/>
        <v>1250.21</v>
      </c>
      <c r="J11" s="140">
        <f t="shared" si="5"/>
        <v>0</v>
      </c>
      <c r="K11" s="91">
        <f t="shared" si="2"/>
        <v>1250.21</v>
      </c>
      <c r="L11" s="91">
        <f t="shared" si="5"/>
        <v>1250.21</v>
      </c>
      <c r="M11" s="91">
        <f t="shared" si="5"/>
        <v>0</v>
      </c>
      <c r="N11" s="131">
        <f t="shared" si="3"/>
        <v>1250.21</v>
      </c>
      <c r="O11" s="91">
        <f t="shared" si="6"/>
        <v>1250.21</v>
      </c>
      <c r="P11" s="91">
        <f t="shared" si="6"/>
        <v>0</v>
      </c>
      <c r="Q11" s="131">
        <f t="shared" si="4"/>
        <v>1250.21</v>
      </c>
    </row>
    <row r="12" spans="1:17" ht="14.25" customHeight="1">
      <c r="A12" s="53" t="s">
        <v>559</v>
      </c>
      <c r="B12" s="54" t="s">
        <v>30</v>
      </c>
      <c r="C12" s="54" t="s">
        <v>31</v>
      </c>
      <c r="D12" s="54" t="s">
        <v>93</v>
      </c>
      <c r="E12" s="54" t="str">
        <f t="shared" si="0"/>
        <v>77 3 00 00000</v>
      </c>
      <c r="F12" s="54"/>
      <c r="G12" s="91">
        <f t="shared" si="5"/>
        <v>1250.21</v>
      </c>
      <c r="H12" s="91">
        <f t="shared" si="5"/>
        <v>0</v>
      </c>
      <c r="I12" s="91">
        <f t="shared" si="1"/>
        <v>1250.21</v>
      </c>
      <c r="J12" s="140">
        <f t="shared" si="5"/>
        <v>0</v>
      </c>
      <c r="K12" s="91">
        <f t="shared" si="2"/>
        <v>1250.21</v>
      </c>
      <c r="L12" s="91">
        <f t="shared" si="5"/>
        <v>1250.21</v>
      </c>
      <c r="M12" s="91">
        <f t="shared" si="5"/>
        <v>0</v>
      </c>
      <c r="N12" s="131">
        <f t="shared" si="3"/>
        <v>1250.21</v>
      </c>
      <c r="O12" s="91">
        <f t="shared" si="6"/>
        <v>1250.21</v>
      </c>
      <c r="P12" s="91">
        <f t="shared" si="6"/>
        <v>0</v>
      </c>
      <c r="Q12" s="131">
        <f t="shared" si="4"/>
        <v>1250.21</v>
      </c>
    </row>
    <row r="13" spans="1:17" ht="25.5">
      <c r="A13" s="53" t="s">
        <v>280</v>
      </c>
      <c r="B13" s="54" t="s">
        <v>30</v>
      </c>
      <c r="C13" s="54" t="s">
        <v>31</v>
      </c>
      <c r="D13" s="54" t="s">
        <v>94</v>
      </c>
      <c r="E13" s="54" t="str">
        <f t="shared" si="0"/>
        <v>77 3 00 00110</v>
      </c>
      <c r="F13" s="54"/>
      <c r="G13" s="91">
        <f t="shared" si="5"/>
        <v>1250.21</v>
      </c>
      <c r="H13" s="91">
        <f t="shared" si="5"/>
        <v>0</v>
      </c>
      <c r="I13" s="91">
        <f t="shared" si="1"/>
        <v>1250.21</v>
      </c>
      <c r="J13" s="140">
        <f t="shared" si="5"/>
        <v>0</v>
      </c>
      <c r="K13" s="91">
        <f t="shared" si="2"/>
        <v>1250.21</v>
      </c>
      <c r="L13" s="91">
        <f t="shared" si="5"/>
        <v>1250.21</v>
      </c>
      <c r="M13" s="91">
        <f t="shared" si="5"/>
        <v>0</v>
      </c>
      <c r="N13" s="131">
        <f t="shared" si="3"/>
        <v>1250.21</v>
      </c>
      <c r="O13" s="91">
        <f t="shared" si="6"/>
        <v>1250.21</v>
      </c>
      <c r="P13" s="91">
        <f t="shared" si="6"/>
        <v>0</v>
      </c>
      <c r="Q13" s="131">
        <f t="shared" si="4"/>
        <v>1250.21</v>
      </c>
    </row>
    <row r="14" spans="1:17" ht="52.5" customHeight="1">
      <c r="A14" s="63" t="s">
        <v>352</v>
      </c>
      <c r="B14" s="54" t="s">
        <v>30</v>
      </c>
      <c r="C14" s="54" t="s">
        <v>31</v>
      </c>
      <c r="D14" s="54" t="s">
        <v>94</v>
      </c>
      <c r="E14" s="54" t="str">
        <f t="shared" si="0"/>
        <v>77 3 00 00110</v>
      </c>
      <c r="F14" s="54" t="s">
        <v>353</v>
      </c>
      <c r="G14" s="91">
        <f t="shared" si="5"/>
        <v>1250.21</v>
      </c>
      <c r="H14" s="91">
        <f t="shared" si="5"/>
        <v>0</v>
      </c>
      <c r="I14" s="91">
        <f t="shared" si="1"/>
        <v>1250.21</v>
      </c>
      <c r="J14" s="140">
        <f t="shared" si="5"/>
        <v>0</v>
      </c>
      <c r="K14" s="91">
        <f t="shared" si="2"/>
        <v>1250.21</v>
      </c>
      <c r="L14" s="91">
        <f>L15</f>
        <v>1250.21</v>
      </c>
      <c r="M14" s="91">
        <f>M15</f>
        <v>0</v>
      </c>
      <c r="N14" s="131">
        <f t="shared" si="3"/>
        <v>1250.21</v>
      </c>
      <c r="O14" s="91">
        <f>O15</f>
        <v>1250.21</v>
      </c>
      <c r="P14" s="91">
        <f>P15</f>
        <v>0</v>
      </c>
      <c r="Q14" s="131">
        <f t="shared" si="4"/>
        <v>1250.21</v>
      </c>
    </row>
    <row r="15" spans="1:17" ht="12.75">
      <c r="A15" s="63" t="s">
        <v>286</v>
      </c>
      <c r="B15" s="54" t="s">
        <v>30</v>
      </c>
      <c r="C15" s="54" t="s">
        <v>31</v>
      </c>
      <c r="D15" s="54" t="s">
        <v>94</v>
      </c>
      <c r="E15" s="54" t="str">
        <f t="shared" si="0"/>
        <v>77 3 00 00110</v>
      </c>
      <c r="F15" s="54" t="s">
        <v>285</v>
      </c>
      <c r="G15" s="91">
        <f>'приложение 6'!H17</f>
        <v>1250.21</v>
      </c>
      <c r="H15" s="91">
        <f>'приложение 6'!I17</f>
        <v>0</v>
      </c>
      <c r="I15" s="91">
        <f t="shared" si="1"/>
        <v>1250.21</v>
      </c>
      <c r="J15" s="140">
        <f>'приложение 6'!K17</f>
        <v>0</v>
      </c>
      <c r="K15" s="91">
        <f t="shared" si="2"/>
        <v>1250.21</v>
      </c>
      <c r="L15" s="91">
        <f>'приложение 6'!M17</f>
        <v>1250.21</v>
      </c>
      <c r="M15" s="91">
        <f>'приложение 6'!N17</f>
        <v>0</v>
      </c>
      <c r="N15" s="131">
        <f t="shared" si="3"/>
        <v>1250.21</v>
      </c>
      <c r="O15" s="91">
        <f>'приложение 6'!P17</f>
        <v>1250.21</v>
      </c>
      <c r="P15" s="91">
        <f>'приложение 6'!Q17</f>
        <v>0</v>
      </c>
      <c r="Q15" s="131">
        <f t="shared" si="4"/>
        <v>1250.21</v>
      </c>
    </row>
    <row r="16" spans="1:17" s="97" customFormat="1" ht="40.5" customHeight="1">
      <c r="A16" s="57" t="s">
        <v>2</v>
      </c>
      <c r="B16" s="59" t="s">
        <v>30</v>
      </c>
      <c r="C16" s="59" t="s">
        <v>32</v>
      </c>
      <c r="D16" s="59"/>
      <c r="E16" s="59" t="str">
        <f t="shared" si="0"/>
        <v>   </v>
      </c>
      <c r="F16" s="59"/>
      <c r="G16" s="96">
        <f>G17</f>
        <v>19294.74</v>
      </c>
      <c r="H16" s="96">
        <f>H17</f>
        <v>427.71</v>
      </c>
      <c r="I16" s="91">
        <f t="shared" si="1"/>
        <v>19722.45</v>
      </c>
      <c r="J16" s="210">
        <f>J17</f>
        <v>-692.33</v>
      </c>
      <c r="K16" s="91">
        <f t="shared" si="2"/>
        <v>19030.12</v>
      </c>
      <c r="L16" s="96">
        <f>L17</f>
        <v>18358.030000000002</v>
      </c>
      <c r="M16" s="96">
        <f>M17</f>
        <v>0</v>
      </c>
      <c r="N16" s="131">
        <f t="shared" si="3"/>
        <v>18358.030000000002</v>
      </c>
      <c r="O16" s="96">
        <f>O17</f>
        <v>18513.27</v>
      </c>
      <c r="P16" s="96">
        <f>P17</f>
        <v>0</v>
      </c>
      <c r="Q16" s="131">
        <f t="shared" si="4"/>
        <v>18513.27</v>
      </c>
    </row>
    <row r="17" spans="1:17" ht="15" customHeight="1">
      <c r="A17" s="53" t="s">
        <v>558</v>
      </c>
      <c r="B17" s="54" t="s">
        <v>30</v>
      </c>
      <c r="C17" s="54" t="s">
        <v>32</v>
      </c>
      <c r="D17" s="54" t="s">
        <v>351</v>
      </c>
      <c r="E17" s="54" t="str">
        <f t="shared" si="0"/>
        <v>77 0 00 00000</v>
      </c>
      <c r="F17" s="59"/>
      <c r="G17" s="91">
        <f>G18</f>
        <v>19294.74</v>
      </c>
      <c r="H17" s="91">
        <f>H18</f>
        <v>427.71</v>
      </c>
      <c r="I17" s="91">
        <f t="shared" si="1"/>
        <v>19722.45</v>
      </c>
      <c r="J17" s="140">
        <f>J18</f>
        <v>-692.33</v>
      </c>
      <c r="K17" s="91">
        <f t="shared" si="2"/>
        <v>19030.12</v>
      </c>
      <c r="L17" s="91">
        <f>L18</f>
        <v>18358.030000000002</v>
      </c>
      <c r="M17" s="91">
        <f>M18</f>
        <v>0</v>
      </c>
      <c r="N17" s="131">
        <f t="shared" si="3"/>
        <v>18358.030000000002</v>
      </c>
      <c r="O17" s="91">
        <f>O18</f>
        <v>18513.27</v>
      </c>
      <c r="P17" s="91">
        <f>P18</f>
        <v>0</v>
      </c>
      <c r="Q17" s="131">
        <f t="shared" si="4"/>
        <v>18513.27</v>
      </c>
    </row>
    <row r="18" spans="1:17" ht="12.75">
      <c r="A18" s="53" t="s">
        <v>560</v>
      </c>
      <c r="B18" s="54" t="s">
        <v>30</v>
      </c>
      <c r="C18" s="54" t="s">
        <v>32</v>
      </c>
      <c r="D18" s="54" t="s">
        <v>95</v>
      </c>
      <c r="E18" s="54" t="str">
        <f t="shared" si="0"/>
        <v>77 4 00 00000</v>
      </c>
      <c r="F18" s="54"/>
      <c r="G18" s="91">
        <f>G19+G22</f>
        <v>19294.74</v>
      </c>
      <c r="H18" s="91">
        <f>H19+H22</f>
        <v>427.71</v>
      </c>
      <c r="I18" s="91">
        <f t="shared" si="1"/>
        <v>19722.45</v>
      </c>
      <c r="J18" s="140">
        <f>J19+J22</f>
        <v>-692.33</v>
      </c>
      <c r="K18" s="91">
        <f t="shared" si="2"/>
        <v>19030.12</v>
      </c>
      <c r="L18" s="91">
        <f>L19+L22</f>
        <v>18358.030000000002</v>
      </c>
      <c r="M18" s="91">
        <f>M19+M22</f>
        <v>0</v>
      </c>
      <c r="N18" s="131">
        <f t="shared" si="3"/>
        <v>18358.030000000002</v>
      </c>
      <c r="O18" s="91">
        <f>O19+O22</f>
        <v>18513.27</v>
      </c>
      <c r="P18" s="91">
        <f>P19+P22</f>
        <v>0</v>
      </c>
      <c r="Q18" s="131">
        <f t="shared" si="4"/>
        <v>18513.27</v>
      </c>
    </row>
    <row r="19" spans="1:17" ht="25.5">
      <c r="A19" s="53" t="s">
        <v>280</v>
      </c>
      <c r="B19" s="54" t="s">
        <v>30</v>
      </c>
      <c r="C19" s="54" t="s">
        <v>32</v>
      </c>
      <c r="D19" s="54" t="s">
        <v>96</v>
      </c>
      <c r="E19" s="54" t="str">
        <f t="shared" si="0"/>
        <v>77 4 00 00110</v>
      </c>
      <c r="F19" s="54"/>
      <c r="G19" s="91">
        <f>G20</f>
        <v>14338.79</v>
      </c>
      <c r="H19" s="91">
        <f>H20</f>
        <v>0</v>
      </c>
      <c r="I19" s="91">
        <f t="shared" si="1"/>
        <v>14338.79</v>
      </c>
      <c r="J19" s="140">
        <f>J20</f>
        <v>0</v>
      </c>
      <c r="K19" s="91">
        <f t="shared" si="2"/>
        <v>14338.79</v>
      </c>
      <c r="L19" s="91">
        <f>L20</f>
        <v>14338.79</v>
      </c>
      <c r="M19" s="91">
        <f>M20</f>
        <v>0</v>
      </c>
      <c r="N19" s="131">
        <f t="shared" si="3"/>
        <v>14338.79</v>
      </c>
      <c r="O19" s="91">
        <f>O20</f>
        <v>14338.79</v>
      </c>
      <c r="P19" s="91">
        <f>P20</f>
        <v>0</v>
      </c>
      <c r="Q19" s="131">
        <f t="shared" si="4"/>
        <v>14338.79</v>
      </c>
    </row>
    <row r="20" spans="1:17" ht="41.25" customHeight="1">
      <c r="A20" s="63" t="s">
        <v>352</v>
      </c>
      <c r="B20" s="54" t="s">
        <v>30</v>
      </c>
      <c r="C20" s="54" t="s">
        <v>32</v>
      </c>
      <c r="D20" s="54" t="s">
        <v>96</v>
      </c>
      <c r="E20" s="54" t="str">
        <f t="shared" si="0"/>
        <v>77 4 00 00110</v>
      </c>
      <c r="F20" s="54" t="s">
        <v>353</v>
      </c>
      <c r="G20" s="91">
        <f>G21</f>
        <v>14338.79</v>
      </c>
      <c r="H20" s="91">
        <f>H21</f>
        <v>0</v>
      </c>
      <c r="I20" s="91">
        <f t="shared" si="1"/>
        <v>14338.79</v>
      </c>
      <c r="J20" s="140">
        <f>J21</f>
        <v>0</v>
      </c>
      <c r="K20" s="91">
        <f t="shared" si="2"/>
        <v>14338.79</v>
      </c>
      <c r="L20" s="91">
        <f>L21</f>
        <v>14338.79</v>
      </c>
      <c r="M20" s="91">
        <f>M21</f>
        <v>0</v>
      </c>
      <c r="N20" s="131">
        <f t="shared" si="3"/>
        <v>14338.79</v>
      </c>
      <c r="O20" s="91">
        <f>O21</f>
        <v>14338.79</v>
      </c>
      <c r="P20" s="91">
        <f>P21</f>
        <v>0</v>
      </c>
      <c r="Q20" s="131">
        <f t="shared" si="4"/>
        <v>14338.79</v>
      </c>
    </row>
    <row r="21" spans="1:17" ht="21" customHeight="1">
      <c r="A21" s="63" t="s">
        <v>286</v>
      </c>
      <c r="B21" s="54" t="s">
        <v>30</v>
      </c>
      <c r="C21" s="54" t="s">
        <v>32</v>
      </c>
      <c r="D21" s="54" t="s">
        <v>96</v>
      </c>
      <c r="E21" s="54" t="str">
        <f t="shared" si="0"/>
        <v>77 4 00 00110</v>
      </c>
      <c r="F21" s="54" t="s">
        <v>285</v>
      </c>
      <c r="G21" s="91">
        <f>'приложение 6'!H23</f>
        <v>14338.79</v>
      </c>
      <c r="H21" s="91">
        <f>'приложение 6'!I23</f>
        <v>0</v>
      </c>
      <c r="I21" s="91">
        <f t="shared" si="1"/>
        <v>14338.79</v>
      </c>
      <c r="J21" s="140">
        <f>'приложение 6'!K23</f>
        <v>0</v>
      </c>
      <c r="K21" s="91">
        <f t="shared" si="2"/>
        <v>14338.79</v>
      </c>
      <c r="L21" s="91">
        <f>'приложение 6'!M23</f>
        <v>14338.79</v>
      </c>
      <c r="M21" s="91">
        <f>'приложение 6'!N23</f>
        <v>0</v>
      </c>
      <c r="N21" s="131">
        <f t="shared" si="3"/>
        <v>14338.79</v>
      </c>
      <c r="O21" s="91">
        <f>'приложение 6'!P23</f>
        <v>14338.79</v>
      </c>
      <c r="P21" s="91">
        <f>'приложение 6'!Q23</f>
        <v>0</v>
      </c>
      <c r="Q21" s="131">
        <f t="shared" si="4"/>
        <v>14338.79</v>
      </c>
    </row>
    <row r="22" spans="1:17" ht="12.75">
      <c r="A22" s="53" t="s">
        <v>40</v>
      </c>
      <c r="B22" s="54" t="s">
        <v>30</v>
      </c>
      <c r="C22" s="54" t="s">
        <v>32</v>
      </c>
      <c r="D22" s="54" t="s">
        <v>97</v>
      </c>
      <c r="E22" s="54" t="str">
        <f t="shared" si="0"/>
        <v>77 4 00 00190</v>
      </c>
      <c r="F22" s="54"/>
      <c r="G22" s="91">
        <f>G23+G25+G27</f>
        <v>4955.950000000001</v>
      </c>
      <c r="H22" s="91">
        <f>H23+H25+H27</f>
        <v>427.71</v>
      </c>
      <c r="I22" s="91">
        <f t="shared" si="1"/>
        <v>5383.660000000001</v>
      </c>
      <c r="J22" s="140">
        <f>J23+J25+J27</f>
        <v>-692.33</v>
      </c>
      <c r="K22" s="91">
        <f t="shared" si="2"/>
        <v>4691.330000000001</v>
      </c>
      <c r="L22" s="91">
        <f>L23+L25+L27</f>
        <v>4019.2400000000002</v>
      </c>
      <c r="M22" s="91">
        <f>M23+M25+M27</f>
        <v>0</v>
      </c>
      <c r="N22" s="131">
        <f t="shared" si="3"/>
        <v>4019.2400000000002</v>
      </c>
      <c r="O22" s="91">
        <f>O23+O25+O27</f>
        <v>4174.48</v>
      </c>
      <c r="P22" s="91">
        <f>P23+P25+P27</f>
        <v>0</v>
      </c>
      <c r="Q22" s="131">
        <f t="shared" si="4"/>
        <v>4174.48</v>
      </c>
    </row>
    <row r="23" spans="1:17" ht="42" customHeight="1">
      <c r="A23" s="63" t="s">
        <v>352</v>
      </c>
      <c r="B23" s="54" t="s">
        <v>30</v>
      </c>
      <c r="C23" s="54" t="s">
        <v>32</v>
      </c>
      <c r="D23" s="54" t="s">
        <v>97</v>
      </c>
      <c r="E23" s="54" t="str">
        <f t="shared" si="0"/>
        <v>77 4 00 00190</v>
      </c>
      <c r="F23" s="54" t="s">
        <v>353</v>
      </c>
      <c r="G23" s="91">
        <f>G24</f>
        <v>85.3</v>
      </c>
      <c r="H23" s="91">
        <f>H24</f>
        <v>0</v>
      </c>
      <c r="I23" s="91">
        <f t="shared" si="1"/>
        <v>85.3</v>
      </c>
      <c r="J23" s="140">
        <f>J24</f>
        <v>0</v>
      </c>
      <c r="K23" s="91">
        <f t="shared" si="2"/>
        <v>85.3</v>
      </c>
      <c r="L23" s="91">
        <f>L24</f>
        <v>88.4</v>
      </c>
      <c r="M23" s="91">
        <f>M24</f>
        <v>0</v>
      </c>
      <c r="N23" s="131">
        <f t="shared" si="3"/>
        <v>88.4</v>
      </c>
      <c r="O23" s="91">
        <f>O24</f>
        <v>91.55</v>
      </c>
      <c r="P23" s="91">
        <f>P24</f>
        <v>0</v>
      </c>
      <c r="Q23" s="131">
        <f t="shared" si="4"/>
        <v>91.55</v>
      </c>
    </row>
    <row r="24" spans="1:17" ht="17.25" customHeight="1">
      <c r="A24" s="63" t="s">
        <v>286</v>
      </c>
      <c r="B24" s="54" t="s">
        <v>30</v>
      </c>
      <c r="C24" s="54" t="s">
        <v>32</v>
      </c>
      <c r="D24" s="54" t="s">
        <v>97</v>
      </c>
      <c r="E24" s="54" t="str">
        <f t="shared" si="0"/>
        <v>77 4 00 00190</v>
      </c>
      <c r="F24" s="54" t="s">
        <v>285</v>
      </c>
      <c r="G24" s="91">
        <f>'приложение 6'!H26</f>
        <v>85.3</v>
      </c>
      <c r="H24" s="91">
        <f>'приложение 6'!I26</f>
        <v>0</v>
      </c>
      <c r="I24" s="91">
        <f t="shared" si="1"/>
        <v>85.3</v>
      </c>
      <c r="J24" s="140">
        <f>'приложение 6'!K26</f>
        <v>0</v>
      </c>
      <c r="K24" s="91">
        <f t="shared" si="2"/>
        <v>85.3</v>
      </c>
      <c r="L24" s="91">
        <f>'приложение 6'!M26</f>
        <v>88.4</v>
      </c>
      <c r="M24" s="91">
        <f>'приложение 6'!N26</f>
        <v>0</v>
      </c>
      <c r="N24" s="131">
        <f t="shared" si="3"/>
        <v>88.4</v>
      </c>
      <c r="O24" s="91">
        <f>'приложение 6'!P26</f>
        <v>91.55</v>
      </c>
      <c r="P24" s="91">
        <f>'приложение 6'!Q26</f>
        <v>0</v>
      </c>
      <c r="Q24" s="131">
        <f t="shared" si="4"/>
        <v>91.55</v>
      </c>
    </row>
    <row r="25" spans="1:17" ht="25.5">
      <c r="A25" s="53" t="s">
        <v>354</v>
      </c>
      <c r="B25" s="54" t="s">
        <v>30</v>
      </c>
      <c r="C25" s="54" t="s">
        <v>32</v>
      </c>
      <c r="D25" s="54" t="s">
        <v>97</v>
      </c>
      <c r="E25" s="54" t="str">
        <f t="shared" si="0"/>
        <v>77 4 00 00190</v>
      </c>
      <c r="F25" s="54" t="s">
        <v>355</v>
      </c>
      <c r="G25" s="91">
        <f>G26</f>
        <v>4797.55</v>
      </c>
      <c r="H25" s="91">
        <f>H26</f>
        <v>427.71</v>
      </c>
      <c r="I25" s="91">
        <f t="shared" si="1"/>
        <v>5225.26</v>
      </c>
      <c r="J25" s="140">
        <f>J26</f>
        <v>-692.33</v>
      </c>
      <c r="K25" s="91">
        <f t="shared" si="2"/>
        <v>4532.93</v>
      </c>
      <c r="L25" s="91">
        <f>L26</f>
        <v>3856.54</v>
      </c>
      <c r="M25" s="91">
        <f>M26</f>
        <v>0</v>
      </c>
      <c r="N25" s="131">
        <f t="shared" si="3"/>
        <v>3856.54</v>
      </c>
      <c r="O25" s="91">
        <f>O26</f>
        <v>4007.43</v>
      </c>
      <c r="P25" s="91">
        <f>P26</f>
        <v>0</v>
      </c>
      <c r="Q25" s="131">
        <f t="shared" si="4"/>
        <v>4007.43</v>
      </c>
    </row>
    <row r="26" spans="1:17" ht="25.5">
      <c r="A26" s="53" t="s">
        <v>289</v>
      </c>
      <c r="B26" s="54" t="s">
        <v>30</v>
      </c>
      <c r="C26" s="54" t="s">
        <v>32</v>
      </c>
      <c r="D26" s="54" t="s">
        <v>97</v>
      </c>
      <c r="E26" s="54" t="str">
        <f t="shared" si="0"/>
        <v>77 4 00 00190</v>
      </c>
      <c r="F26" s="54" t="s">
        <v>288</v>
      </c>
      <c r="G26" s="91">
        <f>'приложение 6'!H28</f>
        <v>4797.55</v>
      </c>
      <c r="H26" s="91">
        <f>'приложение 6'!I28</f>
        <v>427.71</v>
      </c>
      <c r="I26" s="91">
        <f>G26+H26</f>
        <v>5225.26</v>
      </c>
      <c r="J26" s="140">
        <f>'приложение 6'!K28</f>
        <v>-692.33</v>
      </c>
      <c r="K26" s="91">
        <f>I26+J26</f>
        <v>4532.93</v>
      </c>
      <c r="L26" s="91">
        <f>'приложение 6'!M28</f>
        <v>3856.54</v>
      </c>
      <c r="M26" s="91">
        <f>'приложение 6'!N28</f>
        <v>0</v>
      </c>
      <c r="N26" s="131">
        <f t="shared" si="3"/>
        <v>3856.54</v>
      </c>
      <c r="O26" s="91">
        <f>'приложение 6'!P28</f>
        <v>4007.43</v>
      </c>
      <c r="P26" s="91">
        <f>'приложение 6'!Q28</f>
        <v>0</v>
      </c>
      <c r="Q26" s="131">
        <f t="shared" si="4"/>
        <v>4007.43</v>
      </c>
    </row>
    <row r="27" spans="1:17" ht="12.75">
      <c r="A27" s="66" t="s">
        <v>356</v>
      </c>
      <c r="B27" s="54" t="s">
        <v>30</v>
      </c>
      <c r="C27" s="54" t="s">
        <v>32</v>
      </c>
      <c r="D27" s="54" t="s">
        <v>97</v>
      </c>
      <c r="E27" s="54" t="str">
        <f t="shared" si="0"/>
        <v>77 4 00 00190</v>
      </c>
      <c r="F27" s="54" t="s">
        <v>357</v>
      </c>
      <c r="G27" s="91">
        <f>G28</f>
        <v>73.1</v>
      </c>
      <c r="H27" s="91">
        <f>H28</f>
        <v>0</v>
      </c>
      <c r="I27" s="91">
        <f t="shared" si="1"/>
        <v>73.1</v>
      </c>
      <c r="J27" s="140">
        <f>J28</f>
        <v>0</v>
      </c>
      <c r="K27" s="91">
        <f aca="true" t="shared" si="7" ref="K27:K90">I27+J27</f>
        <v>73.1</v>
      </c>
      <c r="L27" s="91">
        <f>L28</f>
        <v>74.3</v>
      </c>
      <c r="M27" s="91">
        <f>M28</f>
        <v>0</v>
      </c>
      <c r="N27" s="131">
        <f t="shared" si="3"/>
        <v>74.3</v>
      </c>
      <c r="O27" s="91">
        <f>O28</f>
        <v>75.5</v>
      </c>
      <c r="P27" s="91">
        <f>P28</f>
        <v>0</v>
      </c>
      <c r="Q27" s="131">
        <f t="shared" si="4"/>
        <v>75.5</v>
      </c>
    </row>
    <row r="28" spans="1:17" ht="12.75">
      <c r="A28" s="66" t="s">
        <v>292</v>
      </c>
      <c r="B28" s="54" t="s">
        <v>30</v>
      </c>
      <c r="C28" s="54" t="s">
        <v>32</v>
      </c>
      <c r="D28" s="54" t="s">
        <v>97</v>
      </c>
      <c r="E28" s="54" t="str">
        <f t="shared" si="0"/>
        <v>77 4 00 00190</v>
      </c>
      <c r="F28" s="54" t="s">
        <v>287</v>
      </c>
      <c r="G28" s="91">
        <f>'приложение 6'!H30</f>
        <v>73.1</v>
      </c>
      <c r="H28" s="91">
        <f>'приложение 6'!I30</f>
        <v>0</v>
      </c>
      <c r="I28" s="91">
        <f t="shared" si="1"/>
        <v>73.1</v>
      </c>
      <c r="J28" s="140">
        <f>'приложение 6'!K30</f>
        <v>0</v>
      </c>
      <c r="K28" s="91">
        <f t="shared" si="7"/>
        <v>73.1</v>
      </c>
      <c r="L28" s="91">
        <f>'приложение 6'!M30</f>
        <v>74.3</v>
      </c>
      <c r="M28" s="91">
        <f>'приложение 6'!N30</f>
        <v>0</v>
      </c>
      <c r="N28" s="131">
        <f t="shared" si="3"/>
        <v>74.3</v>
      </c>
      <c r="O28" s="91">
        <f>'приложение 6'!P30</f>
        <v>75.5</v>
      </c>
      <c r="P28" s="91">
        <f>'приложение 6'!Q30</f>
        <v>0</v>
      </c>
      <c r="Q28" s="131">
        <f t="shared" si="4"/>
        <v>75.5</v>
      </c>
    </row>
    <row r="29" spans="1:17" ht="12.75">
      <c r="A29" s="53" t="s">
        <v>3</v>
      </c>
      <c r="B29" s="59" t="s">
        <v>30</v>
      </c>
      <c r="C29" s="59">
        <v>11</v>
      </c>
      <c r="D29" s="59"/>
      <c r="E29" s="59" t="str">
        <f t="shared" si="0"/>
        <v>   </v>
      </c>
      <c r="F29" s="59"/>
      <c r="G29" s="96">
        <f aca="true" t="shared" si="8" ref="G29:M32">G30</f>
        <v>2500</v>
      </c>
      <c r="H29" s="96">
        <f t="shared" si="8"/>
        <v>0</v>
      </c>
      <c r="I29" s="91">
        <f t="shared" si="1"/>
        <v>2500</v>
      </c>
      <c r="J29" s="210">
        <f t="shared" si="8"/>
        <v>0</v>
      </c>
      <c r="K29" s="91">
        <f t="shared" si="7"/>
        <v>2500</v>
      </c>
      <c r="L29" s="96">
        <f t="shared" si="8"/>
        <v>1500</v>
      </c>
      <c r="M29" s="96">
        <f t="shared" si="8"/>
        <v>0</v>
      </c>
      <c r="N29" s="131">
        <f t="shared" si="3"/>
        <v>1500</v>
      </c>
      <c r="O29" s="96">
        <f aca="true" t="shared" si="9" ref="O29:P32">O30</f>
        <v>1500</v>
      </c>
      <c r="P29" s="96">
        <f t="shared" si="9"/>
        <v>0</v>
      </c>
      <c r="Q29" s="131">
        <f t="shared" si="4"/>
        <v>1500</v>
      </c>
    </row>
    <row r="30" spans="1:17" ht="12.75">
      <c r="A30" s="53" t="s">
        <v>99</v>
      </c>
      <c r="B30" s="54" t="s">
        <v>30</v>
      </c>
      <c r="C30" s="54" t="s">
        <v>37</v>
      </c>
      <c r="D30" s="54" t="s">
        <v>98</v>
      </c>
      <c r="E30" s="54" t="str">
        <f t="shared" si="0"/>
        <v>99 0 00 00000</v>
      </c>
      <c r="F30" s="54"/>
      <c r="G30" s="91">
        <f t="shared" si="8"/>
        <v>2500</v>
      </c>
      <c r="H30" s="91">
        <f t="shared" si="8"/>
        <v>0</v>
      </c>
      <c r="I30" s="91">
        <f t="shared" si="1"/>
        <v>2500</v>
      </c>
      <c r="J30" s="140">
        <f t="shared" si="8"/>
        <v>0</v>
      </c>
      <c r="K30" s="91">
        <f t="shared" si="7"/>
        <v>2500</v>
      </c>
      <c r="L30" s="91">
        <f t="shared" si="8"/>
        <v>1500</v>
      </c>
      <c r="M30" s="91">
        <f t="shared" si="8"/>
        <v>0</v>
      </c>
      <c r="N30" s="131">
        <f t="shared" si="3"/>
        <v>1500</v>
      </c>
      <c r="O30" s="91">
        <f t="shared" si="9"/>
        <v>1500</v>
      </c>
      <c r="P30" s="91">
        <f t="shared" si="9"/>
        <v>0</v>
      </c>
      <c r="Q30" s="131">
        <f t="shared" si="4"/>
        <v>1500</v>
      </c>
    </row>
    <row r="31" spans="1:17" ht="25.5">
      <c r="A31" s="53" t="s">
        <v>67</v>
      </c>
      <c r="B31" s="54" t="s">
        <v>30</v>
      </c>
      <c r="C31" s="54">
        <v>11</v>
      </c>
      <c r="D31" s="54" t="s">
        <v>100</v>
      </c>
      <c r="E31" s="54" t="str">
        <f t="shared" si="0"/>
        <v>99 7 00 00000</v>
      </c>
      <c r="F31" s="54"/>
      <c r="G31" s="91">
        <f t="shared" si="8"/>
        <v>2500</v>
      </c>
      <c r="H31" s="91">
        <f t="shared" si="8"/>
        <v>0</v>
      </c>
      <c r="I31" s="91">
        <f t="shared" si="1"/>
        <v>2500</v>
      </c>
      <c r="J31" s="140">
        <f t="shared" si="8"/>
        <v>0</v>
      </c>
      <c r="K31" s="91">
        <f t="shared" si="7"/>
        <v>2500</v>
      </c>
      <c r="L31" s="91">
        <f t="shared" si="8"/>
        <v>1500</v>
      </c>
      <c r="M31" s="91">
        <f t="shared" si="8"/>
        <v>0</v>
      </c>
      <c r="N31" s="131">
        <f t="shared" si="3"/>
        <v>1500</v>
      </c>
      <c r="O31" s="91">
        <f t="shared" si="9"/>
        <v>1500</v>
      </c>
      <c r="P31" s="91">
        <f t="shared" si="9"/>
        <v>0</v>
      </c>
      <c r="Q31" s="131">
        <f t="shared" si="4"/>
        <v>1500</v>
      </c>
    </row>
    <row r="32" spans="1:17" ht="12.75">
      <c r="A32" s="66" t="s">
        <v>356</v>
      </c>
      <c r="B32" s="54" t="s">
        <v>30</v>
      </c>
      <c r="C32" s="54">
        <v>11</v>
      </c>
      <c r="D32" s="54" t="s">
        <v>100</v>
      </c>
      <c r="E32" s="54" t="str">
        <f t="shared" si="0"/>
        <v>99 7 00 00000</v>
      </c>
      <c r="F32" s="54" t="s">
        <v>357</v>
      </c>
      <c r="G32" s="91">
        <f t="shared" si="8"/>
        <v>2500</v>
      </c>
      <c r="H32" s="91">
        <f t="shared" si="8"/>
        <v>0</v>
      </c>
      <c r="I32" s="91">
        <f t="shared" si="1"/>
        <v>2500</v>
      </c>
      <c r="J32" s="140">
        <f t="shared" si="8"/>
        <v>0</v>
      </c>
      <c r="K32" s="91">
        <f t="shared" si="7"/>
        <v>2500</v>
      </c>
      <c r="L32" s="91">
        <f t="shared" si="8"/>
        <v>1500</v>
      </c>
      <c r="M32" s="91">
        <f t="shared" si="8"/>
        <v>0</v>
      </c>
      <c r="N32" s="131">
        <f t="shared" si="3"/>
        <v>1500</v>
      </c>
      <c r="O32" s="91">
        <f t="shared" si="9"/>
        <v>1500</v>
      </c>
      <c r="P32" s="91">
        <f t="shared" si="9"/>
        <v>0</v>
      </c>
      <c r="Q32" s="131">
        <f t="shared" si="4"/>
        <v>1500</v>
      </c>
    </row>
    <row r="33" spans="1:17" ht="12.75">
      <c r="A33" s="53" t="s">
        <v>4</v>
      </c>
      <c r="B33" s="54" t="s">
        <v>30</v>
      </c>
      <c r="C33" s="54">
        <v>11</v>
      </c>
      <c r="D33" s="54" t="s">
        <v>100</v>
      </c>
      <c r="E33" s="54" t="str">
        <f t="shared" si="0"/>
        <v>99 7 00 00000</v>
      </c>
      <c r="F33" s="54">
        <v>870</v>
      </c>
      <c r="G33" s="91">
        <f>'приложение 6'!H35</f>
        <v>2500</v>
      </c>
      <c r="H33" s="91">
        <f>'приложение 6'!I35</f>
        <v>0</v>
      </c>
      <c r="I33" s="91">
        <f t="shared" si="1"/>
        <v>2500</v>
      </c>
      <c r="J33" s="140">
        <f>'приложение 6'!K35</f>
        <v>0</v>
      </c>
      <c r="K33" s="91">
        <f t="shared" si="7"/>
        <v>2500</v>
      </c>
      <c r="L33" s="91">
        <f>'приложение 6'!M35</f>
        <v>1500</v>
      </c>
      <c r="M33" s="91">
        <f>'приложение 6'!N35</f>
        <v>0</v>
      </c>
      <c r="N33" s="131">
        <f t="shared" si="3"/>
        <v>1500</v>
      </c>
      <c r="O33" s="91">
        <f>'приложение 6'!P35</f>
        <v>1500</v>
      </c>
      <c r="P33" s="91">
        <f>'приложение 6'!Q35</f>
        <v>0</v>
      </c>
      <c r="Q33" s="131">
        <f t="shared" si="4"/>
        <v>1500</v>
      </c>
    </row>
    <row r="34" spans="1:17" s="97" customFormat="1" ht="12.75">
      <c r="A34" s="57" t="s">
        <v>5</v>
      </c>
      <c r="B34" s="59" t="s">
        <v>30</v>
      </c>
      <c r="C34" s="59">
        <v>13</v>
      </c>
      <c r="D34" s="59"/>
      <c r="E34" s="59" t="str">
        <f t="shared" si="0"/>
        <v>   </v>
      </c>
      <c r="F34" s="59"/>
      <c r="G34" s="96">
        <f>G35+G67</f>
        <v>2057.4700000000003</v>
      </c>
      <c r="H34" s="96">
        <f>H35+H67</f>
        <v>201.45</v>
      </c>
      <c r="I34" s="91">
        <f t="shared" si="1"/>
        <v>2258.92</v>
      </c>
      <c r="J34" s="210">
        <f>J35+J67</f>
        <v>3403.218</v>
      </c>
      <c r="K34" s="91">
        <f t="shared" si="7"/>
        <v>5662.138</v>
      </c>
      <c r="L34" s="96">
        <f>L35+L67</f>
        <v>1866.97</v>
      </c>
      <c r="M34" s="96">
        <f>M35+M67</f>
        <v>83.5</v>
      </c>
      <c r="N34" s="131">
        <f t="shared" si="3"/>
        <v>1950.47</v>
      </c>
      <c r="O34" s="96">
        <f>O35+O67</f>
        <v>1841.1200000000001</v>
      </c>
      <c r="P34" s="96">
        <f>P35+P67</f>
        <v>85.8</v>
      </c>
      <c r="Q34" s="131">
        <f t="shared" si="4"/>
        <v>1926.92</v>
      </c>
    </row>
    <row r="35" spans="1:17" ht="25.5">
      <c r="A35" s="53" t="s">
        <v>599</v>
      </c>
      <c r="B35" s="54" t="s">
        <v>30</v>
      </c>
      <c r="C35" s="54">
        <v>13</v>
      </c>
      <c r="D35" s="54" t="s">
        <v>101</v>
      </c>
      <c r="E35" s="54" t="str">
        <f t="shared" si="0"/>
        <v>01 0 00 00000</v>
      </c>
      <c r="F35" s="54"/>
      <c r="G35" s="91">
        <f>G36+G55+G60</f>
        <v>1957.47</v>
      </c>
      <c r="H35" s="91">
        <f>H36+H55+H60</f>
        <v>201.45</v>
      </c>
      <c r="I35" s="91">
        <f t="shared" si="1"/>
        <v>2158.92</v>
      </c>
      <c r="J35" s="140">
        <f>J36+J55+J60</f>
        <v>3403.218</v>
      </c>
      <c r="K35" s="91">
        <f t="shared" si="7"/>
        <v>5562.138</v>
      </c>
      <c r="L35" s="91">
        <f>L36+L55+L60</f>
        <v>1866.97</v>
      </c>
      <c r="M35" s="91">
        <f>M36+M55+M60</f>
        <v>83.5</v>
      </c>
      <c r="N35" s="131">
        <f t="shared" si="3"/>
        <v>1950.47</v>
      </c>
      <c r="O35" s="91">
        <f>O36+O55+O60</f>
        <v>1841.1200000000001</v>
      </c>
      <c r="P35" s="91">
        <f>P36+P55+P60</f>
        <v>85.8</v>
      </c>
      <c r="Q35" s="131">
        <f t="shared" si="4"/>
        <v>1926.92</v>
      </c>
    </row>
    <row r="36" spans="1:17" ht="25.5">
      <c r="A36" s="53" t="s">
        <v>332</v>
      </c>
      <c r="B36" s="54" t="s">
        <v>30</v>
      </c>
      <c r="C36" s="54">
        <v>13</v>
      </c>
      <c r="D36" s="54" t="s">
        <v>102</v>
      </c>
      <c r="E36" s="54" t="str">
        <f t="shared" si="0"/>
        <v>01 1 00 00000</v>
      </c>
      <c r="F36" s="54"/>
      <c r="G36" s="91">
        <f>G37+G44+G51</f>
        <v>299.77</v>
      </c>
      <c r="H36" s="91">
        <f>H37+H44+H51</f>
        <v>0</v>
      </c>
      <c r="I36" s="91">
        <f t="shared" si="1"/>
        <v>299.77</v>
      </c>
      <c r="J36" s="140">
        <f>J37+J44+J51</f>
        <v>501.188</v>
      </c>
      <c r="K36" s="91">
        <f t="shared" si="7"/>
        <v>800.958</v>
      </c>
      <c r="L36" s="91">
        <f>L37+L44+L51</f>
        <v>299.77</v>
      </c>
      <c r="M36" s="91">
        <f>M37+M44+M51</f>
        <v>0</v>
      </c>
      <c r="N36" s="131">
        <f t="shared" si="3"/>
        <v>299.77</v>
      </c>
      <c r="O36" s="91">
        <f>O37+O44+O51</f>
        <v>299.77</v>
      </c>
      <c r="P36" s="91">
        <f>P37+P44+P51</f>
        <v>0</v>
      </c>
      <c r="Q36" s="131">
        <f t="shared" si="4"/>
        <v>299.77</v>
      </c>
    </row>
    <row r="37" spans="1:17" ht="25.5">
      <c r="A37" s="53" t="s">
        <v>256</v>
      </c>
      <c r="B37" s="54" t="s">
        <v>30</v>
      </c>
      <c r="C37" s="54" t="s">
        <v>79</v>
      </c>
      <c r="D37" s="54" t="s">
        <v>103</v>
      </c>
      <c r="E37" s="54" t="str">
        <f t="shared" si="0"/>
        <v>01 1 01 00000</v>
      </c>
      <c r="F37" s="54"/>
      <c r="G37" s="91">
        <f>G38+G41</f>
        <v>0</v>
      </c>
      <c r="H37" s="91">
        <f>H38+H41</f>
        <v>0</v>
      </c>
      <c r="I37" s="91">
        <f t="shared" si="1"/>
        <v>0</v>
      </c>
      <c r="J37" s="140">
        <f>J38+J41</f>
        <v>501.188</v>
      </c>
      <c r="K37" s="91">
        <f t="shared" si="7"/>
        <v>501.188</v>
      </c>
      <c r="L37" s="91">
        <f>L38+L41</f>
        <v>0</v>
      </c>
      <c r="M37" s="91">
        <f>M38+M41</f>
        <v>0</v>
      </c>
      <c r="N37" s="131">
        <f t="shared" si="3"/>
        <v>0</v>
      </c>
      <c r="O37" s="91">
        <f>O38+O41</f>
        <v>0</v>
      </c>
      <c r="P37" s="91">
        <f>P38+P41</f>
        <v>0</v>
      </c>
      <c r="Q37" s="131">
        <f t="shared" si="4"/>
        <v>0</v>
      </c>
    </row>
    <row r="38" spans="1:17" ht="25.5" hidden="1">
      <c r="A38" s="53" t="s">
        <v>42</v>
      </c>
      <c r="B38" s="54" t="s">
        <v>30</v>
      </c>
      <c r="C38" s="54" t="s">
        <v>79</v>
      </c>
      <c r="D38" s="54" t="s">
        <v>104</v>
      </c>
      <c r="E38" s="54" t="str">
        <f>REPLACE(REPLACE(REPLACE(D38,3,," "),5,," "),8,," ")</f>
        <v>01 1 01 74010</v>
      </c>
      <c r="F38" s="54"/>
      <c r="G38" s="91">
        <f>G39</f>
        <v>0</v>
      </c>
      <c r="H38" s="91">
        <f>H39</f>
        <v>0</v>
      </c>
      <c r="I38" s="91">
        <f t="shared" si="1"/>
        <v>0</v>
      </c>
      <c r="J38" s="140">
        <f>J39</f>
        <v>0</v>
      </c>
      <c r="K38" s="91">
        <f t="shared" si="7"/>
        <v>0</v>
      </c>
      <c r="L38" s="91">
        <f>L39</f>
        <v>0</v>
      </c>
      <c r="M38" s="91">
        <f>M39</f>
        <v>0</v>
      </c>
      <c r="N38" s="131">
        <f t="shared" si="3"/>
        <v>0</v>
      </c>
      <c r="O38" s="91">
        <f>O39</f>
        <v>0</v>
      </c>
      <c r="P38" s="91">
        <f>P39</f>
        <v>0</v>
      </c>
      <c r="Q38" s="131">
        <f t="shared" si="4"/>
        <v>0</v>
      </c>
    </row>
    <row r="39" spans="1:17" ht="25.5" hidden="1">
      <c r="A39" s="53" t="s">
        <v>354</v>
      </c>
      <c r="B39" s="54" t="s">
        <v>30</v>
      </c>
      <c r="C39" s="54" t="s">
        <v>79</v>
      </c>
      <c r="D39" s="54" t="s">
        <v>104</v>
      </c>
      <c r="E39" s="54" t="str">
        <f>REPLACE(REPLACE(REPLACE(D39,3,," "),5,," "),8,," ")</f>
        <v>01 1 01 74010</v>
      </c>
      <c r="F39" s="54" t="s">
        <v>355</v>
      </c>
      <c r="G39" s="91">
        <f>G40</f>
        <v>0</v>
      </c>
      <c r="H39" s="91">
        <f>H40</f>
        <v>0</v>
      </c>
      <c r="I39" s="91">
        <f t="shared" si="1"/>
        <v>0</v>
      </c>
      <c r="J39" s="140">
        <f>J40</f>
        <v>0</v>
      </c>
      <c r="K39" s="91">
        <f t="shared" si="7"/>
        <v>0</v>
      </c>
      <c r="L39" s="91">
        <f>L40</f>
        <v>0</v>
      </c>
      <c r="M39" s="91">
        <f>M40</f>
        <v>0</v>
      </c>
      <c r="N39" s="131">
        <f t="shared" si="3"/>
        <v>0</v>
      </c>
      <c r="O39" s="91">
        <f>O40</f>
        <v>0</v>
      </c>
      <c r="P39" s="91">
        <f>P40</f>
        <v>0</v>
      </c>
      <c r="Q39" s="131">
        <f t="shared" si="4"/>
        <v>0</v>
      </c>
    </row>
    <row r="40" spans="1:17" ht="25.5" hidden="1">
      <c r="A40" s="53" t="s">
        <v>289</v>
      </c>
      <c r="B40" s="54" t="s">
        <v>30</v>
      </c>
      <c r="C40" s="54" t="s">
        <v>79</v>
      </c>
      <c r="D40" s="54" t="s">
        <v>104</v>
      </c>
      <c r="E40" s="54" t="str">
        <f>REPLACE(REPLACE(REPLACE(D40,3,," "),5,," "),8,," ")</f>
        <v>01 1 01 74010</v>
      </c>
      <c r="F40" s="54" t="s">
        <v>288</v>
      </c>
      <c r="G40" s="91">
        <f>'приложение 6'!H42</f>
        <v>0</v>
      </c>
      <c r="H40" s="91">
        <f>'приложение 6'!I42</f>
        <v>0</v>
      </c>
      <c r="I40" s="91">
        <f t="shared" si="1"/>
        <v>0</v>
      </c>
      <c r="J40" s="140">
        <f>'приложение 6'!K42</f>
        <v>0</v>
      </c>
      <c r="K40" s="91">
        <f t="shared" si="7"/>
        <v>0</v>
      </c>
      <c r="L40" s="91">
        <f>'приложение 6'!M42</f>
        <v>0</v>
      </c>
      <c r="M40" s="91">
        <f>'приложение 6'!N42</f>
        <v>0</v>
      </c>
      <c r="N40" s="131">
        <f t="shared" si="3"/>
        <v>0</v>
      </c>
      <c r="O40" s="91">
        <f>'приложение 6'!P42</f>
        <v>0</v>
      </c>
      <c r="P40" s="91">
        <f>'приложение 6'!Q42</f>
        <v>0</v>
      </c>
      <c r="Q40" s="131">
        <f t="shared" si="4"/>
        <v>0</v>
      </c>
    </row>
    <row r="41" spans="1:17" ht="16.5" customHeight="1">
      <c r="A41" s="53" t="s">
        <v>92</v>
      </c>
      <c r="B41" s="54" t="s">
        <v>30</v>
      </c>
      <c r="C41" s="54" t="s">
        <v>79</v>
      </c>
      <c r="D41" s="54" t="s">
        <v>105</v>
      </c>
      <c r="E41" s="54" t="str">
        <f t="shared" si="0"/>
        <v>01 1 01 74020</v>
      </c>
      <c r="F41" s="54"/>
      <c r="G41" s="91">
        <f>G42</f>
        <v>0</v>
      </c>
      <c r="H41" s="91">
        <f>H42</f>
        <v>0</v>
      </c>
      <c r="I41" s="91">
        <f t="shared" si="1"/>
        <v>0</v>
      </c>
      <c r="J41" s="140">
        <f>J42</f>
        <v>501.188</v>
      </c>
      <c r="K41" s="91">
        <f t="shared" si="7"/>
        <v>501.188</v>
      </c>
      <c r="L41" s="91">
        <f>L42</f>
        <v>0</v>
      </c>
      <c r="M41" s="91">
        <f>M42</f>
        <v>0</v>
      </c>
      <c r="N41" s="131">
        <f t="shared" si="3"/>
        <v>0</v>
      </c>
      <c r="O41" s="91">
        <f>O42</f>
        <v>0</v>
      </c>
      <c r="P41" s="91">
        <f>P42</f>
        <v>0</v>
      </c>
      <c r="Q41" s="131">
        <f t="shared" si="4"/>
        <v>0</v>
      </c>
    </row>
    <row r="42" spans="1:17" ht="25.5">
      <c r="A42" s="53" t="s">
        <v>354</v>
      </c>
      <c r="B42" s="54" t="s">
        <v>30</v>
      </c>
      <c r="C42" s="54" t="s">
        <v>79</v>
      </c>
      <c r="D42" s="54" t="s">
        <v>105</v>
      </c>
      <c r="E42" s="54" t="str">
        <f t="shared" si="0"/>
        <v>01 1 01 74020</v>
      </c>
      <c r="F42" s="54" t="s">
        <v>355</v>
      </c>
      <c r="G42" s="91">
        <f>G43</f>
        <v>0</v>
      </c>
      <c r="H42" s="91">
        <f>H43</f>
        <v>0</v>
      </c>
      <c r="I42" s="91">
        <f t="shared" si="1"/>
        <v>0</v>
      </c>
      <c r="J42" s="140">
        <f>J43</f>
        <v>501.188</v>
      </c>
      <c r="K42" s="91">
        <f t="shared" si="7"/>
        <v>501.188</v>
      </c>
      <c r="L42" s="91">
        <f>L43</f>
        <v>0</v>
      </c>
      <c r="M42" s="91">
        <f>M43</f>
        <v>0</v>
      </c>
      <c r="N42" s="131">
        <f t="shared" si="3"/>
        <v>0</v>
      </c>
      <c r="O42" s="91">
        <f>O43</f>
        <v>0</v>
      </c>
      <c r="P42" s="91">
        <f>P43</f>
        <v>0</v>
      </c>
      <c r="Q42" s="131">
        <f t="shared" si="4"/>
        <v>0</v>
      </c>
    </row>
    <row r="43" spans="1:17" ht="25.5">
      <c r="A43" s="53" t="s">
        <v>289</v>
      </c>
      <c r="B43" s="54" t="s">
        <v>30</v>
      </c>
      <c r="C43" s="54" t="s">
        <v>79</v>
      </c>
      <c r="D43" s="54" t="s">
        <v>105</v>
      </c>
      <c r="E43" s="54" t="str">
        <f t="shared" si="0"/>
        <v>01 1 01 74020</v>
      </c>
      <c r="F43" s="54" t="s">
        <v>288</v>
      </c>
      <c r="G43" s="91">
        <f>'приложение 6'!H45</f>
        <v>0</v>
      </c>
      <c r="H43" s="91">
        <f>'приложение 6'!I45</f>
        <v>0</v>
      </c>
      <c r="I43" s="91">
        <f t="shared" si="1"/>
        <v>0</v>
      </c>
      <c r="J43" s="140">
        <f>'приложение 6'!K45</f>
        <v>501.188</v>
      </c>
      <c r="K43" s="91">
        <f t="shared" si="7"/>
        <v>501.188</v>
      </c>
      <c r="L43" s="91">
        <f>'приложение 6'!M45</f>
        <v>0</v>
      </c>
      <c r="M43" s="91">
        <f>'приложение 6'!N45</f>
        <v>0</v>
      </c>
      <c r="N43" s="131">
        <f t="shared" si="3"/>
        <v>0</v>
      </c>
      <c r="O43" s="91">
        <f>'приложение 6'!P45</f>
        <v>0</v>
      </c>
      <c r="P43" s="91">
        <f>'приложение 6'!Q45</f>
        <v>0</v>
      </c>
      <c r="Q43" s="131">
        <f t="shared" si="4"/>
        <v>0</v>
      </c>
    </row>
    <row r="44" spans="1:17" s="100" customFormat="1" ht="25.5" hidden="1">
      <c r="A44" s="98" t="s">
        <v>139</v>
      </c>
      <c r="B44" s="99" t="s">
        <v>30</v>
      </c>
      <c r="C44" s="99" t="s">
        <v>79</v>
      </c>
      <c r="D44" s="99" t="s">
        <v>106</v>
      </c>
      <c r="E44" s="99" t="str">
        <f t="shared" si="0"/>
        <v>01 1 02 00000</v>
      </c>
      <c r="F44" s="99"/>
      <c r="G44" s="91">
        <f>G45+G48</f>
        <v>0</v>
      </c>
      <c r="H44" s="91">
        <f>H45+H48</f>
        <v>0</v>
      </c>
      <c r="I44" s="91">
        <f t="shared" si="1"/>
        <v>0</v>
      </c>
      <c r="J44" s="140">
        <f>J45+J48</f>
        <v>0</v>
      </c>
      <c r="K44" s="91">
        <f t="shared" si="7"/>
        <v>0</v>
      </c>
      <c r="L44" s="91">
        <f>L45+L48</f>
        <v>0</v>
      </c>
      <c r="M44" s="91">
        <f>M45+M48</f>
        <v>0</v>
      </c>
      <c r="N44" s="131">
        <f t="shared" si="3"/>
        <v>0</v>
      </c>
      <c r="O44" s="91">
        <f>O45+O48</f>
        <v>0</v>
      </c>
      <c r="P44" s="91">
        <f>P45+P48</f>
        <v>0</v>
      </c>
      <c r="Q44" s="131">
        <f t="shared" si="4"/>
        <v>0</v>
      </c>
    </row>
    <row r="45" spans="1:17" s="100" customFormat="1" ht="16.5" customHeight="1" hidden="1">
      <c r="A45" s="98" t="s">
        <v>46</v>
      </c>
      <c r="B45" s="99" t="s">
        <v>30</v>
      </c>
      <c r="C45" s="99" t="s">
        <v>79</v>
      </c>
      <c r="D45" s="99" t="s">
        <v>107</v>
      </c>
      <c r="E45" s="99" t="str">
        <f t="shared" si="0"/>
        <v>01 1 02 74030</v>
      </c>
      <c r="F45" s="99"/>
      <c r="G45" s="91">
        <f>G46</f>
        <v>0</v>
      </c>
      <c r="H45" s="91">
        <f>H46</f>
        <v>0</v>
      </c>
      <c r="I45" s="91">
        <f t="shared" si="1"/>
        <v>0</v>
      </c>
      <c r="J45" s="140">
        <f>J46</f>
        <v>0</v>
      </c>
      <c r="K45" s="91">
        <f t="shared" si="7"/>
        <v>0</v>
      </c>
      <c r="L45" s="91">
        <f>L46</f>
        <v>0</v>
      </c>
      <c r="M45" s="91">
        <f>M46</f>
        <v>0</v>
      </c>
      <c r="N45" s="131">
        <f t="shared" si="3"/>
        <v>0</v>
      </c>
      <c r="O45" s="91">
        <f>O46</f>
        <v>0</v>
      </c>
      <c r="P45" s="91">
        <f>P46</f>
        <v>0</v>
      </c>
      <c r="Q45" s="131">
        <f t="shared" si="4"/>
        <v>0</v>
      </c>
    </row>
    <row r="46" spans="1:17" s="100" customFormat="1" ht="25.5" hidden="1">
      <c r="A46" s="98" t="s">
        <v>354</v>
      </c>
      <c r="B46" s="99" t="s">
        <v>30</v>
      </c>
      <c r="C46" s="99" t="s">
        <v>79</v>
      </c>
      <c r="D46" s="99" t="s">
        <v>107</v>
      </c>
      <c r="E46" s="99" t="str">
        <f t="shared" si="0"/>
        <v>01 1 02 74030</v>
      </c>
      <c r="F46" s="99" t="s">
        <v>355</v>
      </c>
      <c r="G46" s="91">
        <f>G47</f>
        <v>0</v>
      </c>
      <c r="H46" s="91">
        <f>H47</f>
        <v>0</v>
      </c>
      <c r="I46" s="91">
        <f t="shared" si="1"/>
        <v>0</v>
      </c>
      <c r="J46" s="140">
        <f>J47</f>
        <v>0</v>
      </c>
      <c r="K46" s="91">
        <f t="shared" si="7"/>
        <v>0</v>
      </c>
      <c r="L46" s="91">
        <f>L47</f>
        <v>0</v>
      </c>
      <c r="M46" s="91">
        <f>M47</f>
        <v>0</v>
      </c>
      <c r="N46" s="131">
        <f t="shared" si="3"/>
        <v>0</v>
      </c>
      <c r="O46" s="91">
        <f>O47</f>
        <v>0</v>
      </c>
      <c r="P46" s="91">
        <f>P47</f>
        <v>0</v>
      </c>
      <c r="Q46" s="131">
        <f t="shared" si="4"/>
        <v>0</v>
      </c>
    </row>
    <row r="47" spans="1:17" s="100" customFormat="1" ht="25.5" hidden="1">
      <c r="A47" s="98" t="s">
        <v>289</v>
      </c>
      <c r="B47" s="99" t="s">
        <v>30</v>
      </c>
      <c r="C47" s="99" t="s">
        <v>79</v>
      </c>
      <c r="D47" s="99" t="s">
        <v>107</v>
      </c>
      <c r="E47" s="99" t="str">
        <f t="shared" si="0"/>
        <v>01 1 02 74030</v>
      </c>
      <c r="F47" s="99" t="s">
        <v>288</v>
      </c>
      <c r="G47" s="91">
        <f>'приложение 6'!H49</f>
        <v>0</v>
      </c>
      <c r="H47" s="91">
        <f>'приложение 6'!I49</f>
        <v>0</v>
      </c>
      <c r="I47" s="91">
        <f t="shared" si="1"/>
        <v>0</v>
      </c>
      <c r="J47" s="140">
        <f>'приложение 6'!K49</f>
        <v>0</v>
      </c>
      <c r="K47" s="91">
        <f t="shared" si="7"/>
        <v>0</v>
      </c>
      <c r="L47" s="91">
        <f>'приложение 6'!M49</f>
        <v>0</v>
      </c>
      <c r="M47" s="91">
        <f>'приложение 6'!N49</f>
        <v>0</v>
      </c>
      <c r="N47" s="131">
        <f t="shared" si="3"/>
        <v>0</v>
      </c>
      <c r="O47" s="91">
        <f>'приложение 6'!P49</f>
        <v>0</v>
      </c>
      <c r="P47" s="91">
        <f>'приложение 6'!Q49</f>
        <v>0</v>
      </c>
      <c r="Q47" s="131">
        <f t="shared" si="4"/>
        <v>0</v>
      </c>
    </row>
    <row r="48" spans="1:17" s="100" customFormat="1" ht="16.5" customHeight="1" hidden="1">
      <c r="A48" s="98" t="s">
        <v>47</v>
      </c>
      <c r="B48" s="99" t="s">
        <v>30</v>
      </c>
      <c r="C48" s="99" t="s">
        <v>79</v>
      </c>
      <c r="D48" s="99" t="s">
        <v>137</v>
      </c>
      <c r="E48" s="99" t="str">
        <f t="shared" si="0"/>
        <v>01 1 02 74040</v>
      </c>
      <c r="F48" s="99"/>
      <c r="G48" s="91">
        <f>G49</f>
        <v>0</v>
      </c>
      <c r="H48" s="91">
        <f>H49</f>
        <v>0</v>
      </c>
      <c r="I48" s="91">
        <f t="shared" si="1"/>
        <v>0</v>
      </c>
      <c r="J48" s="140">
        <f>J49</f>
        <v>0</v>
      </c>
      <c r="K48" s="91">
        <f t="shared" si="7"/>
        <v>0</v>
      </c>
      <c r="L48" s="91">
        <f>L49</f>
        <v>0</v>
      </c>
      <c r="M48" s="91">
        <f>M49</f>
        <v>0</v>
      </c>
      <c r="N48" s="131">
        <f t="shared" si="3"/>
        <v>0</v>
      </c>
      <c r="O48" s="91">
        <f>O49</f>
        <v>0</v>
      </c>
      <c r="P48" s="91">
        <f>P49</f>
        <v>0</v>
      </c>
      <c r="Q48" s="131">
        <f t="shared" si="4"/>
        <v>0</v>
      </c>
    </row>
    <row r="49" spans="1:17" s="100" customFormat="1" ht="25.5" hidden="1">
      <c r="A49" s="98" t="s">
        <v>354</v>
      </c>
      <c r="B49" s="99" t="s">
        <v>30</v>
      </c>
      <c r="C49" s="99" t="s">
        <v>79</v>
      </c>
      <c r="D49" s="99" t="s">
        <v>137</v>
      </c>
      <c r="E49" s="99" t="str">
        <f t="shared" si="0"/>
        <v>01 1 02 74040</v>
      </c>
      <c r="F49" s="99" t="s">
        <v>355</v>
      </c>
      <c r="G49" s="91">
        <f>G50</f>
        <v>0</v>
      </c>
      <c r="H49" s="91">
        <f>H50</f>
        <v>0</v>
      </c>
      <c r="I49" s="91">
        <f t="shared" si="1"/>
        <v>0</v>
      </c>
      <c r="J49" s="140">
        <f>J50</f>
        <v>0</v>
      </c>
      <c r="K49" s="91">
        <f t="shared" si="7"/>
        <v>0</v>
      </c>
      <c r="L49" s="91">
        <f>L50</f>
        <v>0</v>
      </c>
      <c r="M49" s="91">
        <f>M50</f>
        <v>0</v>
      </c>
      <c r="N49" s="131">
        <f t="shared" si="3"/>
        <v>0</v>
      </c>
      <c r="O49" s="91">
        <f>O50</f>
        <v>0</v>
      </c>
      <c r="P49" s="91">
        <f>P50</f>
        <v>0</v>
      </c>
      <c r="Q49" s="131">
        <f t="shared" si="4"/>
        <v>0</v>
      </c>
    </row>
    <row r="50" spans="1:17" s="100" customFormat="1" ht="25.5" hidden="1">
      <c r="A50" s="98" t="s">
        <v>289</v>
      </c>
      <c r="B50" s="99" t="s">
        <v>30</v>
      </c>
      <c r="C50" s="99" t="s">
        <v>79</v>
      </c>
      <c r="D50" s="99" t="s">
        <v>137</v>
      </c>
      <c r="E50" s="99" t="str">
        <f t="shared" si="0"/>
        <v>01 1 02 74040</v>
      </c>
      <c r="F50" s="99" t="s">
        <v>288</v>
      </c>
      <c r="G50" s="91">
        <f>'приложение 6'!H52</f>
        <v>0</v>
      </c>
      <c r="H50" s="91">
        <f>'приложение 6'!I52</f>
        <v>0</v>
      </c>
      <c r="I50" s="91">
        <f t="shared" si="1"/>
        <v>0</v>
      </c>
      <c r="J50" s="140">
        <f>'приложение 6'!K52</f>
        <v>0</v>
      </c>
      <c r="K50" s="91">
        <f t="shared" si="7"/>
        <v>0</v>
      </c>
      <c r="L50" s="91">
        <f>'приложение 6'!M52</f>
        <v>0</v>
      </c>
      <c r="M50" s="91">
        <f>'приложение 6'!N52</f>
        <v>0</v>
      </c>
      <c r="N50" s="131">
        <f t="shared" si="3"/>
        <v>0</v>
      </c>
      <c r="O50" s="91">
        <f>'приложение 6'!P52</f>
        <v>0</v>
      </c>
      <c r="P50" s="91">
        <f>'приложение 6'!Q52</f>
        <v>0</v>
      </c>
      <c r="Q50" s="131">
        <f t="shared" si="4"/>
        <v>0</v>
      </c>
    </row>
    <row r="51" spans="1:17" ht="25.5">
      <c r="A51" s="53" t="s">
        <v>244</v>
      </c>
      <c r="B51" s="54" t="s">
        <v>30</v>
      </c>
      <c r="C51" s="54" t="s">
        <v>79</v>
      </c>
      <c r="D51" s="54" t="s">
        <v>108</v>
      </c>
      <c r="E51" s="54" t="str">
        <f t="shared" si="0"/>
        <v>01 1 03 00000</v>
      </c>
      <c r="F51" s="54"/>
      <c r="G51" s="91">
        <f aca="true" t="shared" si="10" ref="G51:M53">G52</f>
        <v>299.77</v>
      </c>
      <c r="H51" s="91">
        <f t="shared" si="10"/>
        <v>0</v>
      </c>
      <c r="I51" s="91">
        <f t="shared" si="1"/>
        <v>299.77</v>
      </c>
      <c r="J51" s="140">
        <f t="shared" si="10"/>
        <v>0</v>
      </c>
      <c r="K51" s="91">
        <f t="shared" si="7"/>
        <v>299.77</v>
      </c>
      <c r="L51" s="91">
        <f t="shared" si="10"/>
        <v>299.77</v>
      </c>
      <c r="M51" s="91">
        <f t="shared" si="10"/>
        <v>0</v>
      </c>
      <c r="N51" s="131">
        <f t="shared" si="3"/>
        <v>299.77</v>
      </c>
      <c r="O51" s="91">
        <f aca="true" t="shared" si="11" ref="O51:P53">O52</f>
        <v>299.77</v>
      </c>
      <c r="P51" s="91">
        <f t="shared" si="11"/>
        <v>0</v>
      </c>
      <c r="Q51" s="131">
        <f t="shared" si="4"/>
        <v>299.77</v>
      </c>
    </row>
    <row r="52" spans="1:17" ht="12.75">
      <c r="A52" s="53" t="s">
        <v>109</v>
      </c>
      <c r="B52" s="54" t="s">
        <v>30</v>
      </c>
      <c r="C52" s="54" t="s">
        <v>79</v>
      </c>
      <c r="D52" s="54" t="s">
        <v>138</v>
      </c>
      <c r="E52" s="54" t="str">
        <f t="shared" si="0"/>
        <v>01 1 03 74220</v>
      </c>
      <c r="F52" s="54"/>
      <c r="G52" s="91">
        <f t="shared" si="10"/>
        <v>299.77</v>
      </c>
      <c r="H52" s="91">
        <f t="shared" si="10"/>
        <v>0</v>
      </c>
      <c r="I52" s="91">
        <f t="shared" si="1"/>
        <v>299.77</v>
      </c>
      <c r="J52" s="140">
        <f t="shared" si="10"/>
        <v>0</v>
      </c>
      <c r="K52" s="91">
        <f t="shared" si="7"/>
        <v>299.77</v>
      </c>
      <c r="L52" s="91">
        <f t="shared" si="10"/>
        <v>299.77</v>
      </c>
      <c r="M52" s="91">
        <f t="shared" si="10"/>
        <v>0</v>
      </c>
      <c r="N52" s="131">
        <f t="shared" si="3"/>
        <v>299.77</v>
      </c>
      <c r="O52" s="91">
        <f t="shared" si="11"/>
        <v>299.77</v>
      </c>
      <c r="P52" s="91">
        <f t="shared" si="11"/>
        <v>0</v>
      </c>
      <c r="Q52" s="131">
        <f t="shared" si="4"/>
        <v>299.77</v>
      </c>
    </row>
    <row r="53" spans="1:17" ht="25.5">
      <c r="A53" s="53" t="s">
        <v>354</v>
      </c>
      <c r="B53" s="54" t="s">
        <v>30</v>
      </c>
      <c r="C53" s="54" t="s">
        <v>79</v>
      </c>
      <c r="D53" s="54" t="s">
        <v>138</v>
      </c>
      <c r="E53" s="54" t="str">
        <f t="shared" si="0"/>
        <v>01 1 03 74220</v>
      </c>
      <c r="F53" s="54" t="s">
        <v>355</v>
      </c>
      <c r="G53" s="91">
        <f t="shared" si="10"/>
        <v>299.77</v>
      </c>
      <c r="H53" s="91">
        <f t="shared" si="10"/>
        <v>0</v>
      </c>
      <c r="I53" s="91">
        <f t="shared" si="1"/>
        <v>299.77</v>
      </c>
      <c r="J53" s="140">
        <f t="shared" si="10"/>
        <v>0</v>
      </c>
      <c r="K53" s="91">
        <f t="shared" si="7"/>
        <v>299.77</v>
      </c>
      <c r="L53" s="91">
        <f t="shared" si="10"/>
        <v>299.77</v>
      </c>
      <c r="M53" s="91">
        <f t="shared" si="10"/>
        <v>0</v>
      </c>
      <c r="N53" s="131">
        <f t="shared" si="3"/>
        <v>299.77</v>
      </c>
      <c r="O53" s="91">
        <f t="shared" si="11"/>
        <v>299.77</v>
      </c>
      <c r="P53" s="91">
        <f t="shared" si="11"/>
        <v>0</v>
      </c>
      <c r="Q53" s="131">
        <f t="shared" si="4"/>
        <v>299.77</v>
      </c>
    </row>
    <row r="54" spans="1:17" ht="27" customHeight="1">
      <c r="A54" s="53" t="s">
        <v>289</v>
      </c>
      <c r="B54" s="54" t="s">
        <v>30</v>
      </c>
      <c r="C54" s="54" t="s">
        <v>79</v>
      </c>
      <c r="D54" s="54" t="s">
        <v>138</v>
      </c>
      <c r="E54" s="54" t="str">
        <f t="shared" si="0"/>
        <v>01 1 03 74220</v>
      </c>
      <c r="F54" s="54" t="s">
        <v>288</v>
      </c>
      <c r="G54" s="91">
        <f>'приложение 6'!H56</f>
        <v>299.77</v>
      </c>
      <c r="H54" s="91">
        <f>'приложение 6'!I56</f>
        <v>0</v>
      </c>
      <c r="I54" s="91">
        <f t="shared" si="1"/>
        <v>299.77</v>
      </c>
      <c r="J54" s="140">
        <f>'приложение 6'!K56</f>
        <v>0</v>
      </c>
      <c r="K54" s="91">
        <f t="shared" si="7"/>
        <v>299.77</v>
      </c>
      <c r="L54" s="91">
        <f>'приложение 6'!M56</f>
        <v>299.77</v>
      </c>
      <c r="M54" s="91">
        <f>'приложение 6'!N56</f>
        <v>0</v>
      </c>
      <c r="N54" s="131">
        <f t="shared" si="3"/>
        <v>299.77</v>
      </c>
      <c r="O54" s="91">
        <f>'приложение 6'!P56</f>
        <v>299.77</v>
      </c>
      <c r="P54" s="91">
        <f>'приложение 6'!Q56</f>
        <v>0</v>
      </c>
      <c r="Q54" s="131">
        <f t="shared" si="4"/>
        <v>299.77</v>
      </c>
    </row>
    <row r="55" spans="1:17" ht="25.5">
      <c r="A55" s="53" t="s">
        <v>333</v>
      </c>
      <c r="B55" s="54" t="s">
        <v>30</v>
      </c>
      <c r="C55" s="54">
        <v>13</v>
      </c>
      <c r="D55" s="54" t="s">
        <v>110</v>
      </c>
      <c r="E55" s="54" t="str">
        <f t="shared" si="0"/>
        <v>01 2 00 00000</v>
      </c>
      <c r="F55" s="54"/>
      <c r="G55" s="91">
        <f aca="true" t="shared" si="12" ref="G55:M58">G56</f>
        <v>333.55</v>
      </c>
      <c r="H55" s="91">
        <f t="shared" si="12"/>
        <v>0</v>
      </c>
      <c r="I55" s="91">
        <f t="shared" si="1"/>
        <v>333.55</v>
      </c>
      <c r="J55" s="140">
        <f t="shared" si="12"/>
        <v>2124</v>
      </c>
      <c r="K55" s="91">
        <f t="shared" si="7"/>
        <v>2457.55</v>
      </c>
      <c r="L55" s="91">
        <f t="shared" si="12"/>
        <v>243.05</v>
      </c>
      <c r="M55" s="91">
        <f t="shared" si="12"/>
        <v>0</v>
      </c>
      <c r="N55" s="131">
        <f t="shared" si="3"/>
        <v>243.05</v>
      </c>
      <c r="O55" s="91">
        <f aca="true" t="shared" si="13" ref="O55:P58">O56</f>
        <v>217.2</v>
      </c>
      <c r="P55" s="91">
        <f t="shared" si="13"/>
        <v>0</v>
      </c>
      <c r="Q55" s="131">
        <f t="shared" si="4"/>
        <v>217.2</v>
      </c>
    </row>
    <row r="56" spans="1:17" ht="22.5" customHeight="1">
      <c r="A56" s="53" t="s">
        <v>245</v>
      </c>
      <c r="B56" s="54" t="s">
        <v>30</v>
      </c>
      <c r="C56" s="54" t="s">
        <v>79</v>
      </c>
      <c r="D56" s="54" t="s">
        <v>111</v>
      </c>
      <c r="E56" s="54" t="str">
        <f t="shared" si="0"/>
        <v>01 2 01 00000</v>
      </c>
      <c r="F56" s="54"/>
      <c r="G56" s="91">
        <f t="shared" si="12"/>
        <v>333.55</v>
      </c>
      <c r="H56" s="91">
        <f t="shared" si="12"/>
        <v>0</v>
      </c>
      <c r="I56" s="91">
        <f t="shared" si="1"/>
        <v>333.55</v>
      </c>
      <c r="J56" s="140">
        <f t="shared" si="12"/>
        <v>2124</v>
      </c>
      <c r="K56" s="91">
        <f t="shared" si="7"/>
        <v>2457.55</v>
      </c>
      <c r="L56" s="91">
        <f t="shared" si="12"/>
        <v>243.05</v>
      </c>
      <c r="M56" s="91">
        <f t="shared" si="12"/>
        <v>0</v>
      </c>
      <c r="N56" s="131">
        <f t="shared" si="3"/>
        <v>243.05</v>
      </c>
      <c r="O56" s="91">
        <f t="shared" si="13"/>
        <v>217.2</v>
      </c>
      <c r="P56" s="91">
        <f t="shared" si="13"/>
        <v>0</v>
      </c>
      <c r="Q56" s="131">
        <f t="shared" si="4"/>
        <v>217.2</v>
      </c>
    </row>
    <row r="57" spans="1:17" ht="25.5">
      <c r="A57" s="53" t="s">
        <v>41</v>
      </c>
      <c r="B57" s="54" t="s">
        <v>30</v>
      </c>
      <c r="C57" s="54">
        <v>13</v>
      </c>
      <c r="D57" s="54" t="s">
        <v>112</v>
      </c>
      <c r="E57" s="54" t="str">
        <f t="shared" si="0"/>
        <v>01 2 01 70010</v>
      </c>
      <c r="F57" s="54"/>
      <c r="G57" s="91">
        <f t="shared" si="12"/>
        <v>333.55</v>
      </c>
      <c r="H57" s="91">
        <f t="shared" si="12"/>
        <v>0</v>
      </c>
      <c r="I57" s="91">
        <f t="shared" si="1"/>
        <v>333.55</v>
      </c>
      <c r="J57" s="140">
        <f t="shared" si="12"/>
        <v>2124</v>
      </c>
      <c r="K57" s="91">
        <f t="shared" si="7"/>
        <v>2457.55</v>
      </c>
      <c r="L57" s="91">
        <f t="shared" si="12"/>
        <v>243.05</v>
      </c>
      <c r="M57" s="91">
        <f t="shared" si="12"/>
        <v>0</v>
      </c>
      <c r="N57" s="131">
        <f t="shared" si="3"/>
        <v>243.05</v>
      </c>
      <c r="O57" s="91">
        <f t="shared" si="13"/>
        <v>217.2</v>
      </c>
      <c r="P57" s="91">
        <f t="shared" si="13"/>
        <v>0</v>
      </c>
      <c r="Q57" s="131">
        <f t="shared" si="4"/>
        <v>217.2</v>
      </c>
    </row>
    <row r="58" spans="1:17" ht="25.5">
      <c r="A58" s="53" t="s">
        <v>354</v>
      </c>
      <c r="B58" s="54" t="s">
        <v>30</v>
      </c>
      <c r="C58" s="54">
        <v>13</v>
      </c>
      <c r="D58" s="54" t="s">
        <v>112</v>
      </c>
      <c r="E58" s="54" t="str">
        <f t="shared" si="0"/>
        <v>01 2 01 70010</v>
      </c>
      <c r="F58" s="54" t="s">
        <v>355</v>
      </c>
      <c r="G58" s="91">
        <f t="shared" si="12"/>
        <v>333.55</v>
      </c>
      <c r="H58" s="91">
        <f t="shared" si="12"/>
        <v>0</v>
      </c>
      <c r="I58" s="91">
        <f t="shared" si="1"/>
        <v>333.55</v>
      </c>
      <c r="J58" s="140">
        <f t="shared" si="12"/>
        <v>2124</v>
      </c>
      <c r="K58" s="91">
        <f t="shared" si="7"/>
        <v>2457.55</v>
      </c>
      <c r="L58" s="91">
        <f t="shared" si="12"/>
        <v>243.05</v>
      </c>
      <c r="M58" s="91">
        <f t="shared" si="12"/>
        <v>0</v>
      </c>
      <c r="N58" s="131">
        <f t="shared" si="3"/>
        <v>243.05</v>
      </c>
      <c r="O58" s="91">
        <f t="shared" si="13"/>
        <v>217.2</v>
      </c>
      <c r="P58" s="91">
        <f t="shared" si="13"/>
        <v>0</v>
      </c>
      <c r="Q58" s="131">
        <f t="shared" si="4"/>
        <v>217.2</v>
      </c>
    </row>
    <row r="59" spans="1:17" ht="25.5">
      <c r="A59" s="53" t="s">
        <v>289</v>
      </c>
      <c r="B59" s="54" t="s">
        <v>30</v>
      </c>
      <c r="C59" s="54">
        <v>13</v>
      </c>
      <c r="D59" s="54" t="s">
        <v>112</v>
      </c>
      <c r="E59" s="54" t="str">
        <f t="shared" si="0"/>
        <v>01 2 01 70010</v>
      </c>
      <c r="F59" s="54" t="s">
        <v>288</v>
      </c>
      <c r="G59" s="91">
        <f>'приложение 6'!H61</f>
        <v>333.55</v>
      </c>
      <c r="H59" s="91">
        <f>'приложение 6'!I61</f>
        <v>0</v>
      </c>
      <c r="I59" s="91">
        <f t="shared" si="1"/>
        <v>333.55</v>
      </c>
      <c r="J59" s="140">
        <f>'приложение 6'!K61</f>
        <v>2124</v>
      </c>
      <c r="K59" s="91">
        <f t="shared" si="7"/>
        <v>2457.55</v>
      </c>
      <c r="L59" s="91">
        <f>'приложение 6'!M61</f>
        <v>243.05</v>
      </c>
      <c r="M59" s="91">
        <f>'приложение 6'!N61</f>
        <v>0</v>
      </c>
      <c r="N59" s="131">
        <f t="shared" si="3"/>
        <v>243.05</v>
      </c>
      <c r="O59" s="91">
        <f>'приложение 6'!P61</f>
        <v>217.2</v>
      </c>
      <c r="P59" s="91">
        <f>'приложение 6'!Q61</f>
        <v>0</v>
      </c>
      <c r="Q59" s="131">
        <f t="shared" si="4"/>
        <v>217.2</v>
      </c>
    </row>
    <row r="60" spans="1:17" ht="38.25">
      <c r="A60" s="53" t="s">
        <v>618</v>
      </c>
      <c r="B60" s="54" t="s">
        <v>30</v>
      </c>
      <c r="C60" s="54">
        <v>13</v>
      </c>
      <c r="D60" s="54" t="s">
        <v>113</v>
      </c>
      <c r="E60" s="54" t="str">
        <f t="shared" si="0"/>
        <v>01 3 00 00000</v>
      </c>
      <c r="F60" s="54"/>
      <c r="G60" s="91">
        <f>G61</f>
        <v>1324.15</v>
      </c>
      <c r="H60" s="91">
        <f>H61</f>
        <v>201.45</v>
      </c>
      <c r="I60" s="91">
        <f t="shared" si="1"/>
        <v>1525.6000000000001</v>
      </c>
      <c r="J60" s="140">
        <f>J61</f>
        <v>778.03</v>
      </c>
      <c r="K60" s="91">
        <f t="shared" si="7"/>
        <v>2303.63</v>
      </c>
      <c r="L60" s="91">
        <f>L61</f>
        <v>1324.15</v>
      </c>
      <c r="M60" s="91">
        <f>M61</f>
        <v>83.5</v>
      </c>
      <c r="N60" s="131">
        <f t="shared" si="3"/>
        <v>1407.65</v>
      </c>
      <c r="O60" s="91">
        <f>O61</f>
        <v>1324.15</v>
      </c>
      <c r="P60" s="91">
        <f>P61</f>
        <v>85.8</v>
      </c>
      <c r="Q60" s="131">
        <f t="shared" si="4"/>
        <v>1409.95</v>
      </c>
    </row>
    <row r="61" spans="1:17" ht="25.5">
      <c r="A61" s="53" t="s">
        <v>246</v>
      </c>
      <c r="B61" s="54" t="s">
        <v>30</v>
      </c>
      <c r="C61" s="54" t="s">
        <v>79</v>
      </c>
      <c r="D61" s="54" t="s">
        <v>115</v>
      </c>
      <c r="E61" s="54" t="str">
        <f t="shared" si="0"/>
        <v>01 3 01 00000</v>
      </c>
      <c r="F61" s="54"/>
      <c r="G61" s="91">
        <f>G62</f>
        <v>1324.15</v>
      </c>
      <c r="H61" s="91">
        <f>H62</f>
        <v>201.45</v>
      </c>
      <c r="I61" s="91">
        <f t="shared" si="1"/>
        <v>1525.6000000000001</v>
      </c>
      <c r="J61" s="140">
        <f>J62</f>
        <v>778.03</v>
      </c>
      <c r="K61" s="91">
        <f t="shared" si="7"/>
        <v>2303.63</v>
      </c>
      <c r="L61" s="91">
        <f>L62</f>
        <v>1324.15</v>
      </c>
      <c r="M61" s="91">
        <f>M62</f>
        <v>83.5</v>
      </c>
      <c r="N61" s="131">
        <f t="shared" si="3"/>
        <v>1407.65</v>
      </c>
      <c r="O61" s="91">
        <f>O62</f>
        <v>1324.15</v>
      </c>
      <c r="P61" s="91">
        <f>P62</f>
        <v>85.8</v>
      </c>
      <c r="Q61" s="131">
        <f t="shared" si="4"/>
        <v>1409.95</v>
      </c>
    </row>
    <row r="62" spans="1:17" ht="25.5">
      <c r="A62" s="53" t="s">
        <v>43</v>
      </c>
      <c r="B62" s="54" t="s">
        <v>30</v>
      </c>
      <c r="C62" s="54">
        <v>13</v>
      </c>
      <c r="D62" s="54" t="s">
        <v>114</v>
      </c>
      <c r="E62" s="54" t="str">
        <f t="shared" si="0"/>
        <v>01 3 01 70020</v>
      </c>
      <c r="F62" s="54"/>
      <c r="G62" s="91">
        <f>G63+G65</f>
        <v>1324.15</v>
      </c>
      <c r="H62" s="91">
        <f>H63+H65</f>
        <v>201.45</v>
      </c>
      <c r="I62" s="91">
        <f t="shared" si="1"/>
        <v>1525.6000000000001</v>
      </c>
      <c r="J62" s="140">
        <f>J63+J65</f>
        <v>778.03</v>
      </c>
      <c r="K62" s="91">
        <f t="shared" si="7"/>
        <v>2303.63</v>
      </c>
      <c r="L62" s="91">
        <f>L63+L65</f>
        <v>1324.15</v>
      </c>
      <c r="M62" s="91">
        <f>M63+M65</f>
        <v>83.5</v>
      </c>
      <c r="N62" s="131">
        <f t="shared" si="3"/>
        <v>1407.65</v>
      </c>
      <c r="O62" s="91">
        <f>O63+O65</f>
        <v>1324.15</v>
      </c>
      <c r="P62" s="91">
        <f>P63+P65</f>
        <v>85.8</v>
      </c>
      <c r="Q62" s="131">
        <f t="shared" si="4"/>
        <v>1409.95</v>
      </c>
    </row>
    <row r="63" spans="1:17" ht="25.5">
      <c r="A63" s="53" t="s">
        <v>354</v>
      </c>
      <c r="B63" s="54" t="s">
        <v>30</v>
      </c>
      <c r="C63" s="54">
        <v>13</v>
      </c>
      <c r="D63" s="54" t="s">
        <v>114</v>
      </c>
      <c r="E63" s="54" t="str">
        <f t="shared" si="0"/>
        <v>01 3 01 70020</v>
      </c>
      <c r="F63" s="54" t="s">
        <v>355</v>
      </c>
      <c r="G63" s="91">
        <f>G64</f>
        <v>1324.15</v>
      </c>
      <c r="H63" s="91">
        <f>H64</f>
        <v>201.45</v>
      </c>
      <c r="I63" s="91">
        <f t="shared" si="1"/>
        <v>1525.6000000000001</v>
      </c>
      <c r="J63" s="140">
        <f>J64</f>
        <v>778.03</v>
      </c>
      <c r="K63" s="91">
        <f t="shared" si="7"/>
        <v>2303.63</v>
      </c>
      <c r="L63" s="91">
        <f>L64</f>
        <v>1324.15</v>
      </c>
      <c r="M63" s="91">
        <f>M64</f>
        <v>83.5</v>
      </c>
      <c r="N63" s="131">
        <f t="shared" si="3"/>
        <v>1407.65</v>
      </c>
      <c r="O63" s="91">
        <f>O64</f>
        <v>1324.15</v>
      </c>
      <c r="P63" s="91">
        <f>P64</f>
        <v>85.8</v>
      </c>
      <c r="Q63" s="131">
        <f t="shared" si="4"/>
        <v>1409.95</v>
      </c>
    </row>
    <row r="64" spans="1:17" ht="25.5">
      <c r="A64" s="53" t="s">
        <v>289</v>
      </c>
      <c r="B64" s="54" t="s">
        <v>30</v>
      </c>
      <c r="C64" s="54">
        <v>13</v>
      </c>
      <c r="D64" s="54" t="s">
        <v>114</v>
      </c>
      <c r="E64" s="54" t="str">
        <f t="shared" si="0"/>
        <v>01 3 01 70020</v>
      </c>
      <c r="F64" s="54" t="s">
        <v>288</v>
      </c>
      <c r="G64" s="91">
        <f>'приложение 6'!H66</f>
        <v>1324.15</v>
      </c>
      <c r="H64" s="91">
        <f>'приложение 6'!I66</f>
        <v>201.45</v>
      </c>
      <c r="I64" s="91">
        <f t="shared" si="1"/>
        <v>1525.6000000000001</v>
      </c>
      <c r="J64" s="140">
        <f>'приложение 6'!K66</f>
        <v>778.03</v>
      </c>
      <c r="K64" s="91">
        <f t="shared" si="7"/>
        <v>2303.63</v>
      </c>
      <c r="L64" s="91">
        <f>'приложение 6'!M66</f>
        <v>1324.15</v>
      </c>
      <c r="M64" s="91">
        <f>'приложение 6'!N66</f>
        <v>83.5</v>
      </c>
      <c r="N64" s="131">
        <f t="shared" si="3"/>
        <v>1407.65</v>
      </c>
      <c r="O64" s="91">
        <f>'приложение 6'!P66</f>
        <v>1324.15</v>
      </c>
      <c r="P64" s="91">
        <f>'приложение 6'!Q66</f>
        <v>85.8</v>
      </c>
      <c r="Q64" s="131">
        <f t="shared" si="4"/>
        <v>1409.95</v>
      </c>
    </row>
    <row r="65" spans="1:17" ht="15" customHeight="1" hidden="1">
      <c r="A65" s="66" t="s">
        <v>356</v>
      </c>
      <c r="B65" s="54" t="s">
        <v>30</v>
      </c>
      <c r="C65" s="54" t="s">
        <v>79</v>
      </c>
      <c r="D65" s="54" t="s">
        <v>114</v>
      </c>
      <c r="E65" s="54" t="str">
        <f t="shared" si="0"/>
        <v>01 3 01 70020</v>
      </c>
      <c r="F65" s="54" t="s">
        <v>357</v>
      </c>
      <c r="G65" s="91">
        <f>G66</f>
        <v>0</v>
      </c>
      <c r="H65" s="91">
        <f>H66</f>
        <v>0</v>
      </c>
      <c r="I65" s="91">
        <f t="shared" si="1"/>
        <v>0</v>
      </c>
      <c r="J65" s="140">
        <f>J66</f>
        <v>0</v>
      </c>
      <c r="K65" s="91">
        <f t="shared" si="7"/>
        <v>0</v>
      </c>
      <c r="L65" s="91">
        <f>L66</f>
        <v>0</v>
      </c>
      <c r="M65" s="91">
        <f>M66</f>
        <v>0</v>
      </c>
      <c r="N65" s="131">
        <f t="shared" si="3"/>
        <v>0</v>
      </c>
      <c r="O65" s="91">
        <f>O66</f>
        <v>0</v>
      </c>
      <c r="P65" s="91">
        <f>P66</f>
        <v>0</v>
      </c>
      <c r="Q65" s="131">
        <f t="shared" si="4"/>
        <v>0</v>
      </c>
    </row>
    <row r="66" spans="1:17" ht="15" customHeight="1" hidden="1">
      <c r="A66" s="66" t="s">
        <v>292</v>
      </c>
      <c r="B66" s="54" t="s">
        <v>30</v>
      </c>
      <c r="C66" s="54" t="s">
        <v>79</v>
      </c>
      <c r="D66" s="54" t="s">
        <v>114</v>
      </c>
      <c r="E66" s="54" t="str">
        <f t="shared" si="0"/>
        <v>01 3 01 70020</v>
      </c>
      <c r="F66" s="54" t="s">
        <v>287</v>
      </c>
      <c r="G66" s="91">
        <f>'приложение 6'!H68</f>
        <v>0</v>
      </c>
      <c r="H66" s="91">
        <f>'приложение 6'!I68</f>
        <v>0</v>
      </c>
      <c r="I66" s="91">
        <f t="shared" si="1"/>
        <v>0</v>
      </c>
      <c r="J66" s="140">
        <f>'приложение 6'!K68</f>
        <v>0</v>
      </c>
      <c r="K66" s="91">
        <f t="shared" si="7"/>
        <v>0</v>
      </c>
      <c r="L66" s="91">
        <f>'приложение 6'!M68</f>
        <v>0</v>
      </c>
      <c r="M66" s="91">
        <f>'приложение 6'!N68</f>
        <v>0</v>
      </c>
      <c r="N66" s="131">
        <f t="shared" si="3"/>
        <v>0</v>
      </c>
      <c r="O66" s="91">
        <f>'приложение 6'!P68</f>
        <v>0</v>
      </c>
      <c r="P66" s="91">
        <f>'приложение 6'!Q68</f>
        <v>0</v>
      </c>
      <c r="Q66" s="131">
        <f t="shared" si="4"/>
        <v>0</v>
      </c>
    </row>
    <row r="67" spans="1:17" ht="15" customHeight="1">
      <c r="A67" s="53" t="s">
        <v>99</v>
      </c>
      <c r="B67" s="54" t="s">
        <v>30</v>
      </c>
      <c r="C67" s="54" t="s">
        <v>79</v>
      </c>
      <c r="D67" s="54" t="s">
        <v>98</v>
      </c>
      <c r="E67" s="54" t="str">
        <f>REPLACE(REPLACE(REPLACE(D67,3,," "),5,," "),8,," ")</f>
        <v>99 0 00 00000</v>
      </c>
      <c r="F67" s="54"/>
      <c r="G67" s="91">
        <f>G68</f>
        <v>100</v>
      </c>
      <c r="H67" s="91">
        <f>H68</f>
        <v>0</v>
      </c>
      <c r="I67" s="91">
        <f t="shared" si="1"/>
        <v>100</v>
      </c>
      <c r="J67" s="140">
        <f>J68</f>
        <v>0</v>
      </c>
      <c r="K67" s="91">
        <f t="shared" si="7"/>
        <v>100</v>
      </c>
      <c r="L67" s="91">
        <f>L68</f>
        <v>0</v>
      </c>
      <c r="M67" s="91">
        <f>M68</f>
        <v>0</v>
      </c>
      <c r="N67" s="131">
        <f t="shared" si="3"/>
        <v>0</v>
      </c>
      <c r="O67" s="91">
        <f>O68</f>
        <v>0</v>
      </c>
      <c r="P67" s="91">
        <f>P68</f>
        <v>0</v>
      </c>
      <c r="Q67" s="131">
        <f t="shared" si="4"/>
        <v>0</v>
      </c>
    </row>
    <row r="68" spans="1:17" ht="15" customHeight="1">
      <c r="A68" s="53" t="s">
        <v>298</v>
      </c>
      <c r="B68" s="54" t="s">
        <v>30</v>
      </c>
      <c r="C68" s="54" t="s">
        <v>79</v>
      </c>
      <c r="D68" s="54" t="s">
        <v>297</v>
      </c>
      <c r="E68" s="54" t="str">
        <f t="shared" si="0"/>
        <v>99 9 00 00000</v>
      </c>
      <c r="F68" s="54"/>
      <c r="G68" s="91">
        <f>G69</f>
        <v>100</v>
      </c>
      <c r="H68" s="91">
        <f>H69</f>
        <v>0</v>
      </c>
      <c r="I68" s="91">
        <f t="shared" si="1"/>
        <v>100</v>
      </c>
      <c r="J68" s="140">
        <f>J69</f>
        <v>0</v>
      </c>
      <c r="K68" s="91">
        <f t="shared" si="7"/>
        <v>100</v>
      </c>
      <c r="L68" s="91">
        <f>L69</f>
        <v>0</v>
      </c>
      <c r="M68" s="91">
        <f>M69</f>
        <v>0</v>
      </c>
      <c r="N68" s="131">
        <f t="shared" si="3"/>
        <v>0</v>
      </c>
      <c r="O68" s="91">
        <f>O69</f>
        <v>0</v>
      </c>
      <c r="P68" s="91">
        <f>P69</f>
        <v>0</v>
      </c>
      <c r="Q68" s="131">
        <f t="shared" si="4"/>
        <v>0</v>
      </c>
    </row>
    <row r="69" spans="1:17" ht="15" customHeight="1">
      <c r="A69" s="53" t="s">
        <v>300</v>
      </c>
      <c r="B69" s="54" t="s">
        <v>30</v>
      </c>
      <c r="C69" s="54" t="s">
        <v>79</v>
      </c>
      <c r="D69" s="54" t="s">
        <v>299</v>
      </c>
      <c r="E69" s="54" t="str">
        <f t="shared" si="0"/>
        <v>99 9 00 60530</v>
      </c>
      <c r="F69" s="54"/>
      <c r="G69" s="91">
        <f>G70+G72</f>
        <v>100</v>
      </c>
      <c r="H69" s="91">
        <f>H70+H72</f>
        <v>0</v>
      </c>
      <c r="I69" s="91">
        <f t="shared" si="1"/>
        <v>100</v>
      </c>
      <c r="J69" s="140">
        <f>J70+J72</f>
        <v>0</v>
      </c>
      <c r="K69" s="91">
        <f t="shared" si="7"/>
        <v>100</v>
      </c>
      <c r="L69" s="91">
        <f>L70+L72</f>
        <v>0</v>
      </c>
      <c r="M69" s="91">
        <f>M70+M72</f>
        <v>0</v>
      </c>
      <c r="N69" s="131">
        <f t="shared" si="3"/>
        <v>0</v>
      </c>
      <c r="O69" s="91">
        <f>O70+O72</f>
        <v>0</v>
      </c>
      <c r="P69" s="91">
        <f>P70+P72</f>
        <v>0</v>
      </c>
      <c r="Q69" s="131">
        <f t="shared" si="4"/>
        <v>0</v>
      </c>
    </row>
    <row r="70" spans="1:17" s="101" customFormat="1" ht="25.5" hidden="1">
      <c r="A70" s="53" t="s">
        <v>354</v>
      </c>
      <c r="B70" s="54" t="s">
        <v>30</v>
      </c>
      <c r="C70" s="54" t="s">
        <v>79</v>
      </c>
      <c r="D70" s="54" t="s">
        <v>299</v>
      </c>
      <c r="E70" s="54" t="str">
        <f>REPLACE(REPLACE(REPLACE(D70,3,," "),5,," "),8,," ")</f>
        <v>99 9 00 60530</v>
      </c>
      <c r="F70" s="54" t="s">
        <v>355</v>
      </c>
      <c r="G70" s="91">
        <f>G71</f>
        <v>0</v>
      </c>
      <c r="H70" s="91">
        <f>H71</f>
        <v>0</v>
      </c>
      <c r="I70" s="91">
        <f t="shared" si="1"/>
        <v>0</v>
      </c>
      <c r="J70" s="140">
        <f>J71</f>
        <v>0</v>
      </c>
      <c r="K70" s="91">
        <f t="shared" si="7"/>
        <v>0</v>
      </c>
      <c r="L70" s="91">
        <f>L71</f>
        <v>0</v>
      </c>
      <c r="M70" s="91">
        <f>M71</f>
        <v>0</v>
      </c>
      <c r="N70" s="131">
        <f t="shared" si="3"/>
        <v>0</v>
      </c>
      <c r="O70" s="91">
        <f>O71</f>
        <v>0</v>
      </c>
      <c r="P70" s="91">
        <f>P71</f>
        <v>0</v>
      </c>
      <c r="Q70" s="131">
        <f t="shared" si="4"/>
        <v>0</v>
      </c>
    </row>
    <row r="71" spans="1:17" s="101" customFormat="1" ht="25.5" hidden="1">
      <c r="A71" s="53" t="s">
        <v>289</v>
      </c>
      <c r="B71" s="54" t="s">
        <v>30</v>
      </c>
      <c r="C71" s="54" t="s">
        <v>79</v>
      </c>
      <c r="D71" s="54" t="s">
        <v>299</v>
      </c>
      <c r="E71" s="54" t="str">
        <f>REPLACE(REPLACE(REPLACE(D71,3,," "),5,," "),8,," ")</f>
        <v>99 9 00 60530</v>
      </c>
      <c r="F71" s="54" t="s">
        <v>288</v>
      </c>
      <c r="G71" s="91">
        <f>'приложение 6'!H73</f>
        <v>0</v>
      </c>
      <c r="H71" s="91">
        <f>'приложение 6'!I73</f>
        <v>0</v>
      </c>
      <c r="I71" s="91">
        <f t="shared" si="1"/>
        <v>0</v>
      </c>
      <c r="J71" s="140">
        <f>'приложение 6'!K73</f>
        <v>0</v>
      </c>
      <c r="K71" s="91">
        <f t="shared" si="7"/>
        <v>0</v>
      </c>
      <c r="L71" s="91">
        <f>'приложение 6'!M73</f>
        <v>0</v>
      </c>
      <c r="M71" s="91">
        <f>'приложение 6'!N73</f>
        <v>0</v>
      </c>
      <c r="N71" s="131">
        <f t="shared" si="3"/>
        <v>0</v>
      </c>
      <c r="O71" s="91">
        <f>'приложение 6'!P73</f>
        <v>0</v>
      </c>
      <c r="P71" s="91">
        <f>'приложение 6'!Q73</f>
        <v>0</v>
      </c>
      <c r="Q71" s="131">
        <f t="shared" si="4"/>
        <v>0</v>
      </c>
    </row>
    <row r="72" spans="1:17" ht="14.25" customHeight="1">
      <c r="A72" s="53" t="s">
        <v>356</v>
      </c>
      <c r="B72" s="54" t="s">
        <v>30</v>
      </c>
      <c r="C72" s="54" t="s">
        <v>79</v>
      </c>
      <c r="D72" s="54" t="s">
        <v>299</v>
      </c>
      <c r="E72" s="54" t="str">
        <f t="shared" si="0"/>
        <v>99 9 00 60530</v>
      </c>
      <c r="F72" s="54" t="s">
        <v>357</v>
      </c>
      <c r="G72" s="91">
        <f>G73</f>
        <v>100</v>
      </c>
      <c r="H72" s="91">
        <f>H73</f>
        <v>0</v>
      </c>
      <c r="I72" s="91">
        <f t="shared" si="1"/>
        <v>100</v>
      </c>
      <c r="J72" s="140">
        <f>J73</f>
        <v>0</v>
      </c>
      <c r="K72" s="91">
        <f t="shared" si="7"/>
        <v>100</v>
      </c>
      <c r="L72" s="91">
        <f>L73</f>
        <v>0</v>
      </c>
      <c r="M72" s="91">
        <f>M73</f>
        <v>0</v>
      </c>
      <c r="N72" s="131">
        <f t="shared" si="3"/>
        <v>0</v>
      </c>
      <c r="O72" s="91">
        <f>O73</f>
        <v>0</v>
      </c>
      <c r="P72" s="91">
        <f>P73</f>
        <v>0</v>
      </c>
      <c r="Q72" s="131">
        <f t="shared" si="4"/>
        <v>0</v>
      </c>
    </row>
    <row r="73" spans="1:17" ht="14.25" customHeight="1">
      <c r="A73" s="53" t="s">
        <v>368</v>
      </c>
      <c r="B73" s="54" t="s">
        <v>30</v>
      </c>
      <c r="C73" s="54" t="s">
        <v>79</v>
      </c>
      <c r="D73" s="54" t="s">
        <v>299</v>
      </c>
      <c r="E73" s="54" t="str">
        <f t="shared" si="0"/>
        <v>99 9 00 60530</v>
      </c>
      <c r="F73" s="54" t="s">
        <v>369</v>
      </c>
      <c r="G73" s="91">
        <f>'приложение 6'!H75</f>
        <v>100</v>
      </c>
      <c r="H73" s="91">
        <f>'приложение 6'!I75</f>
        <v>0</v>
      </c>
      <c r="I73" s="91">
        <f aca="true" t="shared" si="14" ref="I73:I142">G73+H73</f>
        <v>100</v>
      </c>
      <c r="J73" s="140">
        <f>'приложение 6'!K75</f>
        <v>0</v>
      </c>
      <c r="K73" s="91">
        <f t="shared" si="7"/>
        <v>100</v>
      </c>
      <c r="L73" s="91">
        <f>'приложение 6'!M75</f>
        <v>0</v>
      </c>
      <c r="M73" s="91">
        <f>'приложение 6'!N75</f>
        <v>0</v>
      </c>
      <c r="N73" s="131">
        <f aca="true" t="shared" si="15" ref="N73:N136">L73+M73</f>
        <v>0</v>
      </c>
      <c r="O73" s="91">
        <f>'приложение 6'!P75</f>
        <v>0</v>
      </c>
      <c r="P73" s="91">
        <f>'приложение 6'!Q75</f>
        <v>0</v>
      </c>
      <c r="Q73" s="131">
        <f aca="true" t="shared" si="16" ref="Q73:Q136">O73+P73</f>
        <v>0</v>
      </c>
    </row>
    <row r="74" spans="1:17" ht="25.5">
      <c r="A74" s="53" t="s">
        <v>377</v>
      </c>
      <c r="B74" s="75" t="s">
        <v>29</v>
      </c>
      <c r="C74" s="75"/>
      <c r="D74" s="75"/>
      <c r="E74" s="75" t="str">
        <f t="shared" si="0"/>
        <v>   </v>
      </c>
      <c r="F74" s="75"/>
      <c r="G74" s="91">
        <f>G75+G101</f>
        <v>2302.135</v>
      </c>
      <c r="H74" s="91">
        <f>H75+H101</f>
        <v>0</v>
      </c>
      <c r="I74" s="91">
        <f t="shared" si="14"/>
        <v>2302.135</v>
      </c>
      <c r="J74" s="140">
        <f>J75+J101</f>
        <v>0.306</v>
      </c>
      <c r="K74" s="91">
        <f t="shared" si="7"/>
        <v>2302.4410000000003</v>
      </c>
      <c r="L74" s="91">
        <f>L75+L101</f>
        <v>2338.915</v>
      </c>
      <c r="M74" s="91">
        <f>M75+M101</f>
        <v>0</v>
      </c>
      <c r="N74" s="131">
        <f t="shared" si="15"/>
        <v>2338.915</v>
      </c>
      <c r="O74" s="91">
        <f>O75+O101</f>
        <v>2412.31</v>
      </c>
      <c r="P74" s="91">
        <f>P75+P101</f>
        <v>0</v>
      </c>
      <c r="Q74" s="131">
        <f t="shared" si="16"/>
        <v>2412.31</v>
      </c>
    </row>
    <row r="75" spans="1:17" s="97" customFormat="1" ht="25.5">
      <c r="A75" s="57" t="s">
        <v>597</v>
      </c>
      <c r="B75" s="59" t="s">
        <v>29</v>
      </c>
      <c r="C75" s="59" t="s">
        <v>82</v>
      </c>
      <c r="D75" s="59"/>
      <c r="E75" s="59" t="str">
        <f t="shared" si="0"/>
        <v>   </v>
      </c>
      <c r="F75" s="59"/>
      <c r="G75" s="96">
        <f>G96+G76</f>
        <v>1033.65</v>
      </c>
      <c r="H75" s="96">
        <f>H96+H76</f>
        <v>0</v>
      </c>
      <c r="I75" s="91">
        <f t="shared" si="14"/>
        <v>1033.65</v>
      </c>
      <c r="J75" s="210">
        <f>J96+J76</f>
        <v>0</v>
      </c>
      <c r="K75" s="91">
        <f t="shared" si="7"/>
        <v>1033.65</v>
      </c>
      <c r="L75" s="96">
        <f>L96+L76</f>
        <v>1070</v>
      </c>
      <c r="M75" s="96">
        <f>M96+M76</f>
        <v>0</v>
      </c>
      <c r="N75" s="131">
        <f t="shared" si="15"/>
        <v>1070</v>
      </c>
      <c r="O75" s="96">
        <f>O96+O76</f>
        <v>1114</v>
      </c>
      <c r="P75" s="96">
        <f>P96+P76</f>
        <v>0</v>
      </c>
      <c r="Q75" s="131">
        <f t="shared" si="16"/>
        <v>1114</v>
      </c>
    </row>
    <row r="76" spans="1:17" ht="25.5">
      <c r="A76" s="53" t="s">
        <v>601</v>
      </c>
      <c r="B76" s="54" t="s">
        <v>29</v>
      </c>
      <c r="C76" s="54" t="s">
        <v>82</v>
      </c>
      <c r="D76" s="54" t="s">
        <v>117</v>
      </c>
      <c r="E76" s="54" t="str">
        <f t="shared" si="0"/>
        <v>02 0 00 00000</v>
      </c>
      <c r="F76" s="54"/>
      <c r="G76" s="91">
        <f>G77+G88</f>
        <v>1033.65</v>
      </c>
      <c r="H76" s="91">
        <f>H77+H88</f>
        <v>0</v>
      </c>
      <c r="I76" s="91">
        <f t="shared" si="14"/>
        <v>1033.65</v>
      </c>
      <c r="J76" s="140">
        <f>J77+J88</f>
        <v>0</v>
      </c>
      <c r="K76" s="91">
        <f t="shared" si="7"/>
        <v>1033.65</v>
      </c>
      <c r="L76" s="91">
        <f>L77+L88</f>
        <v>1070</v>
      </c>
      <c r="M76" s="91">
        <f>M77+M88</f>
        <v>0</v>
      </c>
      <c r="N76" s="131">
        <f t="shared" si="15"/>
        <v>1070</v>
      </c>
      <c r="O76" s="91">
        <f>O77+O88</f>
        <v>1114</v>
      </c>
      <c r="P76" s="91">
        <f>P77+P88</f>
        <v>0</v>
      </c>
      <c r="Q76" s="131">
        <f t="shared" si="16"/>
        <v>1114</v>
      </c>
    </row>
    <row r="77" spans="1:17" ht="25.5">
      <c r="A77" s="53" t="s">
        <v>334</v>
      </c>
      <c r="B77" s="54" t="s">
        <v>29</v>
      </c>
      <c r="C77" s="54" t="s">
        <v>82</v>
      </c>
      <c r="D77" s="54" t="s">
        <v>118</v>
      </c>
      <c r="E77" s="54" t="str">
        <f t="shared" si="0"/>
        <v>02 1 00 00000</v>
      </c>
      <c r="F77" s="54"/>
      <c r="G77" s="91">
        <f>G78</f>
        <v>1018.65</v>
      </c>
      <c r="H77" s="91">
        <f>H78</f>
        <v>0</v>
      </c>
      <c r="I77" s="91">
        <f t="shared" si="14"/>
        <v>1018.65</v>
      </c>
      <c r="J77" s="140">
        <f>J78</f>
        <v>0</v>
      </c>
      <c r="K77" s="91">
        <f t="shared" si="7"/>
        <v>1018.65</v>
      </c>
      <c r="L77" s="91">
        <f>L78</f>
        <v>1055</v>
      </c>
      <c r="M77" s="91">
        <f>M78</f>
        <v>0</v>
      </c>
      <c r="N77" s="131">
        <f t="shared" si="15"/>
        <v>1055</v>
      </c>
      <c r="O77" s="91">
        <f>O78</f>
        <v>1099</v>
      </c>
      <c r="P77" s="91">
        <f>P78</f>
        <v>0</v>
      </c>
      <c r="Q77" s="131">
        <f t="shared" si="16"/>
        <v>1099</v>
      </c>
    </row>
    <row r="78" spans="1:17" ht="38.25">
      <c r="A78" s="53" t="s">
        <v>247</v>
      </c>
      <c r="B78" s="54" t="s">
        <v>29</v>
      </c>
      <c r="C78" s="54" t="s">
        <v>82</v>
      </c>
      <c r="D78" s="54" t="s">
        <v>119</v>
      </c>
      <c r="E78" s="54" t="str">
        <f t="shared" si="0"/>
        <v>02 1 02 00000</v>
      </c>
      <c r="F78" s="54"/>
      <c r="G78" s="91">
        <f>G79+G82+G85</f>
        <v>1018.65</v>
      </c>
      <c r="H78" s="91">
        <f>H79+H82+H85</f>
        <v>0</v>
      </c>
      <c r="I78" s="91">
        <f t="shared" si="14"/>
        <v>1018.65</v>
      </c>
      <c r="J78" s="140">
        <f>J79+J82+J85</f>
        <v>0</v>
      </c>
      <c r="K78" s="91">
        <f t="shared" si="7"/>
        <v>1018.65</v>
      </c>
      <c r="L78" s="91">
        <f>L79+L82+L85</f>
        <v>1055</v>
      </c>
      <c r="M78" s="91">
        <f>M79+M82+M85</f>
        <v>0</v>
      </c>
      <c r="N78" s="131">
        <f t="shared" si="15"/>
        <v>1055</v>
      </c>
      <c r="O78" s="91">
        <f>O79+O82+O85</f>
        <v>1099</v>
      </c>
      <c r="P78" s="91">
        <f>P79+P82+P85</f>
        <v>0</v>
      </c>
      <c r="Q78" s="131">
        <f t="shared" si="16"/>
        <v>1099</v>
      </c>
    </row>
    <row r="79" spans="1:17" ht="12.75">
      <c r="A79" s="53" t="s">
        <v>44</v>
      </c>
      <c r="B79" s="54" t="s">
        <v>29</v>
      </c>
      <c r="C79" s="54" t="s">
        <v>82</v>
      </c>
      <c r="D79" s="54" t="s">
        <v>120</v>
      </c>
      <c r="E79" s="54" t="str">
        <f t="shared" si="0"/>
        <v>02 1 02 70530</v>
      </c>
      <c r="F79" s="54"/>
      <c r="G79" s="91">
        <f>G80</f>
        <v>10</v>
      </c>
      <c r="H79" s="91">
        <f>H80</f>
        <v>0</v>
      </c>
      <c r="I79" s="91">
        <f t="shared" si="14"/>
        <v>10</v>
      </c>
      <c r="J79" s="140">
        <f>J80</f>
        <v>0</v>
      </c>
      <c r="K79" s="91">
        <f t="shared" si="7"/>
        <v>10</v>
      </c>
      <c r="L79" s="91">
        <f>L80</f>
        <v>10</v>
      </c>
      <c r="M79" s="91">
        <f>M80</f>
        <v>0</v>
      </c>
      <c r="N79" s="131">
        <f t="shared" si="15"/>
        <v>10</v>
      </c>
      <c r="O79" s="91">
        <f>O80</f>
        <v>10</v>
      </c>
      <c r="P79" s="91">
        <f>P80</f>
        <v>0</v>
      </c>
      <c r="Q79" s="131">
        <f t="shared" si="16"/>
        <v>10</v>
      </c>
    </row>
    <row r="80" spans="1:17" ht="25.5">
      <c r="A80" s="53" t="s">
        <v>354</v>
      </c>
      <c r="B80" s="54" t="s">
        <v>29</v>
      </c>
      <c r="C80" s="54" t="s">
        <v>82</v>
      </c>
      <c r="D80" s="54" t="s">
        <v>120</v>
      </c>
      <c r="E80" s="54" t="str">
        <f t="shared" si="0"/>
        <v>02 1 02 70530</v>
      </c>
      <c r="F80" s="54" t="s">
        <v>355</v>
      </c>
      <c r="G80" s="91">
        <f>G81</f>
        <v>10</v>
      </c>
      <c r="H80" s="91">
        <f>H81</f>
        <v>0</v>
      </c>
      <c r="I80" s="91">
        <f t="shared" si="14"/>
        <v>10</v>
      </c>
      <c r="J80" s="140">
        <f>J81</f>
        <v>0</v>
      </c>
      <c r="K80" s="91">
        <f t="shared" si="7"/>
        <v>10</v>
      </c>
      <c r="L80" s="91">
        <f>L81</f>
        <v>10</v>
      </c>
      <c r="M80" s="91">
        <f>M81</f>
        <v>0</v>
      </c>
      <c r="N80" s="131">
        <f t="shared" si="15"/>
        <v>10</v>
      </c>
      <c r="O80" s="91">
        <f>O81</f>
        <v>10</v>
      </c>
      <c r="P80" s="91">
        <f>P81</f>
        <v>0</v>
      </c>
      <c r="Q80" s="131">
        <f t="shared" si="16"/>
        <v>10</v>
      </c>
    </row>
    <row r="81" spans="1:17" ht="25.5">
      <c r="A81" s="53" t="s">
        <v>289</v>
      </c>
      <c r="B81" s="54" t="s">
        <v>29</v>
      </c>
      <c r="C81" s="54" t="s">
        <v>82</v>
      </c>
      <c r="D81" s="54" t="s">
        <v>120</v>
      </c>
      <c r="E81" s="54" t="str">
        <f t="shared" si="0"/>
        <v>02 1 02 70530</v>
      </c>
      <c r="F81" s="54" t="s">
        <v>288</v>
      </c>
      <c r="G81" s="91">
        <f>'приложение 6'!H83</f>
        <v>10</v>
      </c>
      <c r="H81" s="91">
        <f>'приложение 6'!I83</f>
        <v>0</v>
      </c>
      <c r="I81" s="91">
        <f t="shared" si="14"/>
        <v>10</v>
      </c>
      <c r="J81" s="140">
        <f>'приложение 6'!K83</f>
        <v>0</v>
      </c>
      <c r="K81" s="91">
        <f t="shared" si="7"/>
        <v>10</v>
      </c>
      <c r="L81" s="91">
        <f>'приложение 6'!M83</f>
        <v>10</v>
      </c>
      <c r="M81" s="91">
        <f>'приложение 6'!N83</f>
        <v>0</v>
      </c>
      <c r="N81" s="131">
        <f t="shared" si="15"/>
        <v>10</v>
      </c>
      <c r="O81" s="91">
        <f>'приложение 6'!P83</f>
        <v>10</v>
      </c>
      <c r="P81" s="91">
        <f>'приложение 6'!Q83</f>
        <v>0</v>
      </c>
      <c r="Q81" s="131">
        <f t="shared" si="16"/>
        <v>10</v>
      </c>
    </row>
    <row r="82" spans="1:17" ht="12.75">
      <c r="A82" s="53" t="s">
        <v>45</v>
      </c>
      <c r="B82" s="54" t="s">
        <v>29</v>
      </c>
      <c r="C82" s="54" t="s">
        <v>82</v>
      </c>
      <c r="D82" s="54" t="s">
        <v>121</v>
      </c>
      <c r="E82" s="54" t="str">
        <f t="shared" si="0"/>
        <v>02 1 02 70540</v>
      </c>
      <c r="F82" s="54"/>
      <c r="G82" s="91">
        <f>G83</f>
        <v>100</v>
      </c>
      <c r="H82" s="91">
        <f>H83</f>
        <v>0</v>
      </c>
      <c r="I82" s="91">
        <f t="shared" si="14"/>
        <v>100</v>
      </c>
      <c r="J82" s="140">
        <f>J83</f>
        <v>0</v>
      </c>
      <c r="K82" s="91">
        <f t="shared" si="7"/>
        <v>100</v>
      </c>
      <c r="L82" s="91">
        <f>L83</f>
        <v>100</v>
      </c>
      <c r="M82" s="91">
        <f>M83</f>
        <v>0</v>
      </c>
      <c r="N82" s="131">
        <f t="shared" si="15"/>
        <v>100</v>
      </c>
      <c r="O82" s="91">
        <f>O83</f>
        <v>106</v>
      </c>
      <c r="P82" s="91">
        <f>P83</f>
        <v>0</v>
      </c>
      <c r="Q82" s="131">
        <f t="shared" si="16"/>
        <v>106</v>
      </c>
    </row>
    <row r="83" spans="1:17" ht="25.5">
      <c r="A83" s="53" t="s">
        <v>354</v>
      </c>
      <c r="B83" s="54" t="s">
        <v>29</v>
      </c>
      <c r="C83" s="54" t="s">
        <v>82</v>
      </c>
      <c r="D83" s="54" t="s">
        <v>121</v>
      </c>
      <c r="E83" s="54" t="str">
        <f aca="true" t="shared" si="17" ref="E83:E169">REPLACE(REPLACE(REPLACE(D83,3,," "),5,," "),8,," ")</f>
        <v>02 1 02 70540</v>
      </c>
      <c r="F83" s="54" t="s">
        <v>355</v>
      </c>
      <c r="G83" s="91">
        <f>G84</f>
        <v>100</v>
      </c>
      <c r="H83" s="91">
        <f>H84</f>
        <v>0</v>
      </c>
      <c r="I83" s="91">
        <f t="shared" si="14"/>
        <v>100</v>
      </c>
      <c r="J83" s="140">
        <f>J84</f>
        <v>0</v>
      </c>
      <c r="K83" s="91">
        <f t="shared" si="7"/>
        <v>100</v>
      </c>
      <c r="L83" s="91">
        <f>L84</f>
        <v>100</v>
      </c>
      <c r="M83" s="91">
        <f>M84</f>
        <v>0</v>
      </c>
      <c r="N83" s="131">
        <f t="shared" si="15"/>
        <v>100</v>
      </c>
      <c r="O83" s="91">
        <f>O84</f>
        <v>106</v>
      </c>
      <c r="P83" s="91">
        <f>P84</f>
        <v>0</v>
      </c>
      <c r="Q83" s="131">
        <f t="shared" si="16"/>
        <v>106</v>
      </c>
    </row>
    <row r="84" spans="1:17" ht="25.5">
      <c r="A84" s="53" t="s">
        <v>289</v>
      </c>
      <c r="B84" s="54" t="s">
        <v>29</v>
      </c>
      <c r="C84" s="54" t="s">
        <v>82</v>
      </c>
      <c r="D84" s="54" t="s">
        <v>121</v>
      </c>
      <c r="E84" s="54" t="str">
        <f t="shared" si="17"/>
        <v>02 1 02 70540</v>
      </c>
      <c r="F84" s="54" t="s">
        <v>288</v>
      </c>
      <c r="G84" s="91">
        <f>'приложение 6'!H86</f>
        <v>100</v>
      </c>
      <c r="H84" s="91">
        <f>'приложение 6'!I86</f>
        <v>0</v>
      </c>
      <c r="I84" s="91">
        <f t="shared" si="14"/>
        <v>100</v>
      </c>
      <c r="J84" s="140">
        <f>'приложение 6'!K86</f>
        <v>0</v>
      </c>
      <c r="K84" s="91">
        <f t="shared" si="7"/>
        <v>100</v>
      </c>
      <c r="L84" s="91">
        <f>'приложение 6'!M86</f>
        <v>100</v>
      </c>
      <c r="M84" s="91">
        <f>'приложение 6'!N86</f>
        <v>0</v>
      </c>
      <c r="N84" s="131">
        <f t="shared" si="15"/>
        <v>100</v>
      </c>
      <c r="O84" s="91">
        <f>'приложение 6'!P86</f>
        <v>106</v>
      </c>
      <c r="P84" s="91">
        <f>'приложение 6'!Q86</f>
        <v>0</v>
      </c>
      <c r="Q84" s="131">
        <f t="shared" si="16"/>
        <v>106</v>
      </c>
    </row>
    <row r="85" spans="1:17" ht="12.75">
      <c r="A85" s="53" t="s">
        <v>448</v>
      </c>
      <c r="B85" s="54" t="s">
        <v>29</v>
      </c>
      <c r="C85" s="54" t="s">
        <v>82</v>
      </c>
      <c r="D85" s="54" t="s">
        <v>449</v>
      </c>
      <c r="E85" s="54" t="str">
        <f>REPLACE(REPLACE(REPLACE(D85,3,," "),5,," "),8,," ")</f>
        <v>02 1 02 70570</v>
      </c>
      <c r="F85" s="54"/>
      <c r="G85" s="91">
        <f>G86</f>
        <v>908.65</v>
      </c>
      <c r="H85" s="91">
        <f>H86</f>
        <v>0</v>
      </c>
      <c r="I85" s="91">
        <f t="shared" si="14"/>
        <v>908.65</v>
      </c>
      <c r="J85" s="140">
        <f>J86</f>
        <v>0</v>
      </c>
      <c r="K85" s="91">
        <f t="shared" si="7"/>
        <v>908.65</v>
      </c>
      <c r="L85" s="91">
        <f>L86</f>
        <v>945</v>
      </c>
      <c r="M85" s="91">
        <f>M86</f>
        <v>0</v>
      </c>
      <c r="N85" s="131">
        <f t="shared" si="15"/>
        <v>945</v>
      </c>
      <c r="O85" s="91">
        <f>O86</f>
        <v>983</v>
      </c>
      <c r="P85" s="91">
        <f>P86</f>
        <v>0</v>
      </c>
      <c r="Q85" s="131">
        <f t="shared" si="16"/>
        <v>983</v>
      </c>
    </row>
    <row r="86" spans="1:17" ht="25.5">
      <c r="A86" s="53" t="s">
        <v>354</v>
      </c>
      <c r="B86" s="54" t="s">
        <v>29</v>
      </c>
      <c r="C86" s="54" t="s">
        <v>82</v>
      </c>
      <c r="D86" s="54" t="s">
        <v>449</v>
      </c>
      <c r="E86" s="54" t="str">
        <f>REPLACE(REPLACE(REPLACE(D86,3,," "),5,," "),8,," ")</f>
        <v>02 1 02 70570</v>
      </c>
      <c r="F86" s="54" t="s">
        <v>355</v>
      </c>
      <c r="G86" s="91">
        <f>G87</f>
        <v>908.65</v>
      </c>
      <c r="H86" s="91">
        <f>H87</f>
        <v>0</v>
      </c>
      <c r="I86" s="91">
        <f t="shared" si="14"/>
        <v>908.65</v>
      </c>
      <c r="J86" s="140">
        <f>J87</f>
        <v>0</v>
      </c>
      <c r="K86" s="91">
        <f t="shared" si="7"/>
        <v>908.65</v>
      </c>
      <c r="L86" s="91">
        <f>L87</f>
        <v>945</v>
      </c>
      <c r="M86" s="91">
        <f>M87</f>
        <v>0</v>
      </c>
      <c r="N86" s="131">
        <f t="shared" si="15"/>
        <v>945</v>
      </c>
      <c r="O86" s="91">
        <f>O87</f>
        <v>983</v>
      </c>
      <c r="P86" s="91">
        <f>P87</f>
        <v>0</v>
      </c>
      <c r="Q86" s="131">
        <f t="shared" si="16"/>
        <v>983</v>
      </c>
    </row>
    <row r="87" spans="1:17" ht="25.5">
      <c r="A87" s="53" t="s">
        <v>289</v>
      </c>
      <c r="B87" s="54" t="s">
        <v>29</v>
      </c>
      <c r="C87" s="54" t="s">
        <v>82</v>
      </c>
      <c r="D87" s="54" t="s">
        <v>449</v>
      </c>
      <c r="E87" s="54" t="str">
        <f>REPLACE(REPLACE(REPLACE(D87,3,," "),5,," "),8,," ")</f>
        <v>02 1 02 70570</v>
      </c>
      <c r="F87" s="54" t="s">
        <v>288</v>
      </c>
      <c r="G87" s="91">
        <f>'приложение 6'!H89</f>
        <v>908.65</v>
      </c>
      <c r="H87" s="91">
        <f>'приложение 6'!I89</f>
        <v>0</v>
      </c>
      <c r="I87" s="91">
        <f t="shared" si="14"/>
        <v>908.65</v>
      </c>
      <c r="J87" s="140">
        <f>'приложение 6'!K89</f>
        <v>0</v>
      </c>
      <c r="K87" s="91">
        <f t="shared" si="7"/>
        <v>908.65</v>
      </c>
      <c r="L87" s="91">
        <f>'приложение 6'!M89</f>
        <v>945</v>
      </c>
      <c r="M87" s="91">
        <f>'приложение 6'!N89</f>
        <v>0</v>
      </c>
      <c r="N87" s="131">
        <f t="shared" si="15"/>
        <v>945</v>
      </c>
      <c r="O87" s="91">
        <f>'приложение 6'!P89</f>
        <v>983</v>
      </c>
      <c r="P87" s="91">
        <f>'приложение 6'!Q89</f>
        <v>0</v>
      </c>
      <c r="Q87" s="131">
        <f t="shared" si="16"/>
        <v>983</v>
      </c>
    </row>
    <row r="88" spans="1:17" ht="38.25">
      <c r="A88" s="53" t="s">
        <v>619</v>
      </c>
      <c r="B88" s="54" t="s">
        <v>29</v>
      </c>
      <c r="C88" s="54" t="s">
        <v>82</v>
      </c>
      <c r="D88" s="54" t="s">
        <v>409</v>
      </c>
      <c r="E88" s="54" t="str">
        <f>REPLACE(REPLACE(REPLACE(D88,3,," "),5,," "),8,," ")</f>
        <v>02 2 00 00000</v>
      </c>
      <c r="F88" s="54"/>
      <c r="G88" s="91">
        <f>G89</f>
        <v>15</v>
      </c>
      <c r="H88" s="91">
        <f>H89</f>
        <v>0</v>
      </c>
      <c r="I88" s="91">
        <f t="shared" si="14"/>
        <v>15</v>
      </c>
      <c r="J88" s="140">
        <f>J89</f>
        <v>0</v>
      </c>
      <c r="K88" s="91">
        <f t="shared" si="7"/>
        <v>15</v>
      </c>
      <c r="L88" s="91">
        <f>L89</f>
        <v>15</v>
      </c>
      <c r="M88" s="91">
        <f>M89</f>
        <v>0</v>
      </c>
      <c r="N88" s="131">
        <f t="shared" si="15"/>
        <v>15</v>
      </c>
      <c r="O88" s="91">
        <f>O89</f>
        <v>15</v>
      </c>
      <c r="P88" s="91">
        <f>P89</f>
        <v>0</v>
      </c>
      <c r="Q88" s="131">
        <f t="shared" si="16"/>
        <v>15</v>
      </c>
    </row>
    <row r="89" spans="1:17" ht="25.5">
      <c r="A89" s="53" t="s">
        <v>411</v>
      </c>
      <c r="B89" s="54" t="s">
        <v>29</v>
      </c>
      <c r="C89" s="54" t="s">
        <v>82</v>
      </c>
      <c r="D89" s="54" t="s">
        <v>410</v>
      </c>
      <c r="E89" s="54" t="str">
        <f aca="true" t="shared" si="18" ref="E89:E95">REPLACE(REPLACE(REPLACE(D89,3,," "),5,," "),8,," ")</f>
        <v>02 2 01 00000</v>
      </c>
      <c r="F89" s="54"/>
      <c r="G89" s="91">
        <f>G90+G93</f>
        <v>15</v>
      </c>
      <c r="H89" s="91">
        <f>H90+H93</f>
        <v>0</v>
      </c>
      <c r="I89" s="91">
        <f t="shared" si="14"/>
        <v>15</v>
      </c>
      <c r="J89" s="140">
        <f>J90+J93</f>
        <v>0</v>
      </c>
      <c r="K89" s="91">
        <f t="shared" si="7"/>
        <v>15</v>
      </c>
      <c r="L89" s="91">
        <f>L90+L93</f>
        <v>15</v>
      </c>
      <c r="M89" s="91">
        <f>M90+M93</f>
        <v>0</v>
      </c>
      <c r="N89" s="131">
        <f t="shared" si="15"/>
        <v>15</v>
      </c>
      <c r="O89" s="91">
        <f>O90+O93</f>
        <v>15</v>
      </c>
      <c r="P89" s="91">
        <f>P90+P93</f>
        <v>0</v>
      </c>
      <c r="Q89" s="131">
        <f t="shared" si="16"/>
        <v>15</v>
      </c>
    </row>
    <row r="90" spans="1:17" ht="15" customHeight="1">
      <c r="A90" s="53" t="s">
        <v>415</v>
      </c>
      <c r="B90" s="54" t="s">
        <v>29</v>
      </c>
      <c r="C90" s="54" t="s">
        <v>82</v>
      </c>
      <c r="D90" s="54" t="s">
        <v>413</v>
      </c>
      <c r="E90" s="54" t="str">
        <f t="shared" si="18"/>
        <v>02 2 01 70510</v>
      </c>
      <c r="F90" s="54"/>
      <c r="G90" s="91">
        <f>G91</f>
        <v>5</v>
      </c>
      <c r="H90" s="91">
        <f>H91</f>
        <v>0</v>
      </c>
      <c r="I90" s="91">
        <f t="shared" si="14"/>
        <v>5</v>
      </c>
      <c r="J90" s="140">
        <f>J91</f>
        <v>0</v>
      </c>
      <c r="K90" s="91">
        <f t="shared" si="7"/>
        <v>5</v>
      </c>
      <c r="L90" s="91">
        <f>L91</f>
        <v>5</v>
      </c>
      <c r="M90" s="91">
        <f>M91</f>
        <v>0</v>
      </c>
      <c r="N90" s="131">
        <f t="shared" si="15"/>
        <v>5</v>
      </c>
      <c r="O90" s="91">
        <f>O91</f>
        <v>5</v>
      </c>
      <c r="P90" s="91">
        <f>P91</f>
        <v>0</v>
      </c>
      <c r="Q90" s="131">
        <f t="shared" si="16"/>
        <v>5</v>
      </c>
    </row>
    <row r="91" spans="1:17" ht="25.5">
      <c r="A91" s="53" t="s">
        <v>354</v>
      </c>
      <c r="B91" s="54" t="s">
        <v>29</v>
      </c>
      <c r="C91" s="54" t="s">
        <v>82</v>
      </c>
      <c r="D91" s="54" t="s">
        <v>413</v>
      </c>
      <c r="E91" s="54" t="str">
        <f t="shared" si="18"/>
        <v>02 2 01 70510</v>
      </c>
      <c r="F91" s="54" t="s">
        <v>355</v>
      </c>
      <c r="G91" s="91">
        <f>G92</f>
        <v>5</v>
      </c>
      <c r="H91" s="91">
        <f>H92</f>
        <v>0</v>
      </c>
      <c r="I91" s="91">
        <f t="shared" si="14"/>
        <v>5</v>
      </c>
      <c r="J91" s="140">
        <f>J92</f>
        <v>0</v>
      </c>
      <c r="K91" s="91">
        <f aca="true" t="shared" si="19" ref="K91:K160">I91+J91</f>
        <v>5</v>
      </c>
      <c r="L91" s="91">
        <f>L92</f>
        <v>5</v>
      </c>
      <c r="M91" s="91">
        <f>M92</f>
        <v>0</v>
      </c>
      <c r="N91" s="131">
        <f t="shared" si="15"/>
        <v>5</v>
      </c>
      <c r="O91" s="91">
        <f>O92</f>
        <v>5</v>
      </c>
      <c r="P91" s="91">
        <f>P92</f>
        <v>0</v>
      </c>
      <c r="Q91" s="131">
        <f t="shared" si="16"/>
        <v>5</v>
      </c>
    </row>
    <row r="92" spans="1:17" ht="25.5">
      <c r="A92" s="53" t="s">
        <v>289</v>
      </c>
      <c r="B92" s="54" t="s">
        <v>29</v>
      </c>
      <c r="C92" s="54" t="s">
        <v>82</v>
      </c>
      <c r="D92" s="54" t="s">
        <v>413</v>
      </c>
      <c r="E92" s="54" t="str">
        <f t="shared" si="18"/>
        <v>02 2 01 70510</v>
      </c>
      <c r="F92" s="54" t="s">
        <v>288</v>
      </c>
      <c r="G92" s="91">
        <f>'приложение 6'!H94</f>
        <v>5</v>
      </c>
      <c r="H92" s="91">
        <f>'приложение 6'!I94</f>
        <v>0</v>
      </c>
      <c r="I92" s="91">
        <f t="shared" si="14"/>
        <v>5</v>
      </c>
      <c r="J92" s="140">
        <f>'приложение 6'!K94</f>
        <v>0</v>
      </c>
      <c r="K92" s="91">
        <f t="shared" si="19"/>
        <v>5</v>
      </c>
      <c r="L92" s="91">
        <f>'приложение 6'!M94</f>
        <v>5</v>
      </c>
      <c r="M92" s="91">
        <f>'приложение 6'!N94</f>
        <v>0</v>
      </c>
      <c r="N92" s="131">
        <f t="shared" si="15"/>
        <v>5</v>
      </c>
      <c r="O92" s="91">
        <f>'приложение 6'!P94</f>
        <v>5</v>
      </c>
      <c r="P92" s="91">
        <f>'приложение 6'!Q94</f>
        <v>0</v>
      </c>
      <c r="Q92" s="131">
        <f t="shared" si="16"/>
        <v>5</v>
      </c>
    </row>
    <row r="93" spans="1:17" ht="12.75">
      <c r="A93" s="53" t="s">
        <v>412</v>
      </c>
      <c r="B93" s="54" t="s">
        <v>29</v>
      </c>
      <c r="C93" s="54" t="s">
        <v>82</v>
      </c>
      <c r="D93" s="54" t="s">
        <v>414</v>
      </c>
      <c r="E93" s="54" t="str">
        <f t="shared" si="18"/>
        <v>02 2 01 70560</v>
      </c>
      <c r="F93" s="54"/>
      <c r="G93" s="91">
        <f>G94</f>
        <v>10</v>
      </c>
      <c r="H93" s="91">
        <f>H94</f>
        <v>0</v>
      </c>
      <c r="I93" s="91">
        <f t="shared" si="14"/>
        <v>10</v>
      </c>
      <c r="J93" s="140">
        <f>J94</f>
        <v>0</v>
      </c>
      <c r="K93" s="91">
        <f t="shared" si="19"/>
        <v>10</v>
      </c>
      <c r="L93" s="91">
        <f>L94</f>
        <v>10</v>
      </c>
      <c r="M93" s="91">
        <f>M94</f>
        <v>0</v>
      </c>
      <c r="N93" s="131">
        <f t="shared" si="15"/>
        <v>10</v>
      </c>
      <c r="O93" s="91">
        <f>O94</f>
        <v>10</v>
      </c>
      <c r="P93" s="91">
        <f>P94</f>
        <v>0</v>
      </c>
      <c r="Q93" s="131">
        <f t="shared" si="16"/>
        <v>10</v>
      </c>
    </row>
    <row r="94" spans="1:17" ht="25.5">
      <c r="A94" s="53" t="s">
        <v>354</v>
      </c>
      <c r="B94" s="54" t="s">
        <v>29</v>
      </c>
      <c r="C94" s="54" t="s">
        <v>82</v>
      </c>
      <c r="D94" s="54" t="s">
        <v>414</v>
      </c>
      <c r="E94" s="54" t="str">
        <f t="shared" si="18"/>
        <v>02 2 01 70560</v>
      </c>
      <c r="F94" s="54" t="s">
        <v>355</v>
      </c>
      <c r="G94" s="91">
        <f>G95</f>
        <v>10</v>
      </c>
      <c r="H94" s="91">
        <f>H95</f>
        <v>0</v>
      </c>
      <c r="I94" s="91">
        <f t="shared" si="14"/>
        <v>10</v>
      </c>
      <c r="J94" s="140">
        <f>J95</f>
        <v>0</v>
      </c>
      <c r="K94" s="91">
        <f t="shared" si="19"/>
        <v>10</v>
      </c>
      <c r="L94" s="91">
        <f>L95</f>
        <v>10</v>
      </c>
      <c r="M94" s="91">
        <f>M95</f>
        <v>0</v>
      </c>
      <c r="N94" s="131">
        <f t="shared" si="15"/>
        <v>10</v>
      </c>
      <c r="O94" s="91">
        <f>O95</f>
        <v>10</v>
      </c>
      <c r="P94" s="91">
        <f>P95</f>
        <v>0</v>
      </c>
      <c r="Q94" s="131">
        <f t="shared" si="16"/>
        <v>10</v>
      </c>
    </row>
    <row r="95" spans="1:17" ht="25.5">
      <c r="A95" s="53" t="s">
        <v>289</v>
      </c>
      <c r="B95" s="54" t="s">
        <v>29</v>
      </c>
      <c r="C95" s="54" t="s">
        <v>82</v>
      </c>
      <c r="D95" s="54" t="s">
        <v>414</v>
      </c>
      <c r="E95" s="54" t="str">
        <f t="shared" si="18"/>
        <v>02 2 01 70560</v>
      </c>
      <c r="F95" s="54" t="s">
        <v>288</v>
      </c>
      <c r="G95" s="91">
        <f>'приложение 6'!H97</f>
        <v>10</v>
      </c>
      <c r="H95" s="91">
        <f>'приложение 6'!I97</f>
        <v>0</v>
      </c>
      <c r="I95" s="91">
        <f t="shared" si="14"/>
        <v>10</v>
      </c>
      <c r="J95" s="140">
        <f>'приложение 6'!K97</f>
        <v>0</v>
      </c>
      <c r="K95" s="91">
        <f t="shared" si="19"/>
        <v>10</v>
      </c>
      <c r="L95" s="91">
        <f>'приложение 6'!M97</f>
        <v>10</v>
      </c>
      <c r="M95" s="91">
        <f>'приложение 6'!N97</f>
        <v>0</v>
      </c>
      <c r="N95" s="131">
        <f t="shared" si="15"/>
        <v>10</v>
      </c>
      <c r="O95" s="91">
        <f>'приложение 6'!P97</f>
        <v>10</v>
      </c>
      <c r="P95" s="91">
        <f>'приложение 6'!Q97</f>
        <v>0</v>
      </c>
      <c r="Q95" s="131">
        <f t="shared" si="16"/>
        <v>10</v>
      </c>
    </row>
    <row r="96" spans="1:17" ht="12.75" hidden="1">
      <c r="A96" s="53" t="s">
        <v>99</v>
      </c>
      <c r="B96" s="54" t="s">
        <v>29</v>
      </c>
      <c r="C96" s="54" t="s">
        <v>34</v>
      </c>
      <c r="D96" s="54" t="s">
        <v>98</v>
      </c>
      <c r="E96" s="54" t="str">
        <f>REPLACE(REPLACE(REPLACE(D96,3,," "),5,," "),8,," ")</f>
        <v>99 0 00 00000</v>
      </c>
      <c r="F96" s="54"/>
      <c r="G96" s="91">
        <f>G97</f>
        <v>0</v>
      </c>
      <c r="H96" s="91">
        <f>H97</f>
        <v>0</v>
      </c>
      <c r="I96" s="91">
        <f t="shared" si="14"/>
        <v>0</v>
      </c>
      <c r="J96" s="140">
        <f>J97</f>
        <v>0</v>
      </c>
      <c r="K96" s="91">
        <f t="shared" si="19"/>
        <v>0</v>
      </c>
      <c r="L96" s="91">
        <f>L97</f>
        <v>0</v>
      </c>
      <c r="M96" s="91">
        <f>M97</f>
        <v>0</v>
      </c>
      <c r="N96" s="131">
        <f t="shared" si="15"/>
        <v>0</v>
      </c>
      <c r="O96" s="91">
        <f>O97</f>
        <v>0</v>
      </c>
      <c r="P96" s="91">
        <f>P97</f>
        <v>0</v>
      </c>
      <c r="Q96" s="131">
        <f t="shared" si="16"/>
        <v>0</v>
      </c>
    </row>
    <row r="97" spans="1:17" ht="12.75" hidden="1">
      <c r="A97" s="53" t="s">
        <v>298</v>
      </c>
      <c r="B97" s="54" t="s">
        <v>29</v>
      </c>
      <c r="C97" s="54" t="s">
        <v>34</v>
      </c>
      <c r="D97" s="54" t="s">
        <v>297</v>
      </c>
      <c r="E97" s="54" t="str">
        <f>REPLACE(REPLACE(REPLACE(D97,3,," "),5,," "),8,," ")</f>
        <v>99 9 00 00000</v>
      </c>
      <c r="F97" s="54"/>
      <c r="G97" s="91">
        <f>G99</f>
        <v>0</v>
      </c>
      <c r="H97" s="91">
        <f>H99</f>
        <v>0</v>
      </c>
      <c r="I97" s="91">
        <f t="shared" si="14"/>
        <v>0</v>
      </c>
      <c r="J97" s="140">
        <f>J99</f>
        <v>0</v>
      </c>
      <c r="K97" s="91">
        <f t="shared" si="19"/>
        <v>0</v>
      </c>
      <c r="L97" s="91">
        <f>L99</f>
        <v>0</v>
      </c>
      <c r="M97" s="91">
        <f>M99</f>
        <v>0</v>
      </c>
      <c r="N97" s="131">
        <f t="shared" si="15"/>
        <v>0</v>
      </c>
      <c r="O97" s="91">
        <f>O99</f>
        <v>0</v>
      </c>
      <c r="P97" s="91">
        <f>P99</f>
        <v>0</v>
      </c>
      <c r="Q97" s="131">
        <f t="shared" si="16"/>
        <v>0</v>
      </c>
    </row>
    <row r="98" spans="1:17" ht="25.5" hidden="1">
      <c r="A98" s="53" t="s">
        <v>86</v>
      </c>
      <c r="B98" s="54" t="s">
        <v>29</v>
      </c>
      <c r="C98" s="54" t="s">
        <v>34</v>
      </c>
      <c r="D98" s="54" t="s">
        <v>116</v>
      </c>
      <c r="E98" s="54" t="str">
        <f>REPLACE(REPLACE(REPLACE(D98,3,," "),5,," "),8,," ")</f>
        <v>99 9 00 70550</v>
      </c>
      <c r="F98" s="54"/>
      <c r="G98" s="91">
        <f>G99</f>
        <v>0</v>
      </c>
      <c r="H98" s="91">
        <f>H99</f>
        <v>0</v>
      </c>
      <c r="I98" s="91">
        <f t="shared" si="14"/>
        <v>0</v>
      </c>
      <c r="J98" s="140">
        <f>J99</f>
        <v>0</v>
      </c>
      <c r="K98" s="91">
        <f t="shared" si="19"/>
        <v>0</v>
      </c>
      <c r="L98" s="91">
        <f>L99</f>
        <v>0</v>
      </c>
      <c r="M98" s="91">
        <f>M99</f>
        <v>0</v>
      </c>
      <c r="N98" s="131">
        <f t="shared" si="15"/>
        <v>0</v>
      </c>
      <c r="O98" s="91">
        <f>O99</f>
        <v>0</v>
      </c>
      <c r="P98" s="91">
        <f>P99</f>
        <v>0</v>
      </c>
      <c r="Q98" s="131">
        <f t="shared" si="16"/>
        <v>0</v>
      </c>
    </row>
    <row r="99" spans="1:17" ht="25.5" hidden="1">
      <c r="A99" s="53" t="s">
        <v>354</v>
      </c>
      <c r="B99" s="54" t="s">
        <v>29</v>
      </c>
      <c r="C99" s="54" t="s">
        <v>34</v>
      </c>
      <c r="D99" s="54" t="s">
        <v>116</v>
      </c>
      <c r="E99" s="54" t="str">
        <f>REPLACE(REPLACE(REPLACE(D99,3,," "),5,," "),8,," ")</f>
        <v>99 9 00 70550</v>
      </c>
      <c r="F99" s="54" t="s">
        <v>355</v>
      </c>
      <c r="G99" s="91">
        <f>G100</f>
        <v>0</v>
      </c>
      <c r="H99" s="91">
        <f>H100</f>
        <v>0</v>
      </c>
      <c r="I99" s="91">
        <f t="shared" si="14"/>
        <v>0</v>
      </c>
      <c r="J99" s="140">
        <f>J100</f>
        <v>0</v>
      </c>
      <c r="K99" s="91">
        <f t="shared" si="19"/>
        <v>0</v>
      </c>
      <c r="L99" s="91">
        <f>L100</f>
        <v>0</v>
      </c>
      <c r="M99" s="91">
        <f>M100</f>
        <v>0</v>
      </c>
      <c r="N99" s="131">
        <f t="shared" si="15"/>
        <v>0</v>
      </c>
      <c r="O99" s="91">
        <f>O100</f>
        <v>0</v>
      </c>
      <c r="P99" s="91">
        <f>P100</f>
        <v>0</v>
      </c>
      <c r="Q99" s="131">
        <f t="shared" si="16"/>
        <v>0</v>
      </c>
    </row>
    <row r="100" spans="1:17" ht="25.5" hidden="1">
      <c r="A100" s="53" t="s">
        <v>289</v>
      </c>
      <c r="B100" s="54" t="s">
        <v>29</v>
      </c>
      <c r="C100" s="54" t="s">
        <v>34</v>
      </c>
      <c r="D100" s="54" t="s">
        <v>116</v>
      </c>
      <c r="E100" s="54" t="str">
        <f>REPLACE(REPLACE(REPLACE(D100,3,," "),5,," "),8,," ")</f>
        <v>99 9 00 70550</v>
      </c>
      <c r="F100" s="54" t="s">
        <v>288</v>
      </c>
      <c r="G100" s="91">
        <f>'приложение 6'!H102</f>
        <v>0</v>
      </c>
      <c r="H100" s="91">
        <f>'приложение 6'!I102</f>
        <v>0</v>
      </c>
      <c r="I100" s="91">
        <f t="shared" si="14"/>
        <v>0</v>
      </c>
      <c r="J100" s="140">
        <f>'приложение 6'!K102</f>
        <v>0</v>
      </c>
      <c r="K100" s="91">
        <f t="shared" si="19"/>
        <v>0</v>
      </c>
      <c r="L100" s="91">
        <f>'приложение 6'!M102</f>
        <v>0</v>
      </c>
      <c r="M100" s="91">
        <f>'приложение 6'!N102</f>
        <v>0</v>
      </c>
      <c r="N100" s="131">
        <f t="shared" si="15"/>
        <v>0</v>
      </c>
      <c r="O100" s="91">
        <f>'приложение 6'!P102</f>
        <v>0</v>
      </c>
      <c r="P100" s="91">
        <f>'приложение 6'!Q102</f>
        <v>0</v>
      </c>
      <c r="Q100" s="131">
        <f t="shared" si="16"/>
        <v>0</v>
      </c>
    </row>
    <row r="101" spans="1:17" s="97" customFormat="1" ht="25.5">
      <c r="A101" s="57" t="s">
        <v>8</v>
      </c>
      <c r="B101" s="59" t="s">
        <v>29</v>
      </c>
      <c r="C101" s="59">
        <v>14</v>
      </c>
      <c r="D101" s="59"/>
      <c r="E101" s="59" t="str">
        <f t="shared" si="17"/>
        <v>   </v>
      </c>
      <c r="F101" s="59"/>
      <c r="G101" s="96">
        <f>G102</f>
        <v>1268.4850000000001</v>
      </c>
      <c r="H101" s="96">
        <f>H102</f>
        <v>0</v>
      </c>
      <c r="I101" s="91">
        <f t="shared" si="14"/>
        <v>1268.4850000000001</v>
      </c>
      <c r="J101" s="210">
        <f>J102</f>
        <v>0.306</v>
      </c>
      <c r="K101" s="91">
        <f t="shared" si="19"/>
        <v>1268.7910000000002</v>
      </c>
      <c r="L101" s="96">
        <f>L102</f>
        <v>1268.915</v>
      </c>
      <c r="M101" s="96">
        <f>M102</f>
        <v>0</v>
      </c>
      <c r="N101" s="131">
        <f t="shared" si="15"/>
        <v>1268.915</v>
      </c>
      <c r="O101" s="96">
        <f>O102</f>
        <v>1298.31</v>
      </c>
      <c r="P101" s="96">
        <f>P102</f>
        <v>0</v>
      </c>
      <c r="Q101" s="131">
        <f t="shared" si="16"/>
        <v>1298.31</v>
      </c>
    </row>
    <row r="102" spans="1:17" ht="25.5" customHeight="1">
      <c r="A102" s="53" t="s">
        <v>620</v>
      </c>
      <c r="B102" s="54" t="s">
        <v>29</v>
      </c>
      <c r="C102" s="54">
        <v>14</v>
      </c>
      <c r="D102" s="54" t="s">
        <v>122</v>
      </c>
      <c r="E102" s="54" t="str">
        <f t="shared" si="17"/>
        <v>03 0 00 00000</v>
      </c>
      <c r="F102" s="54"/>
      <c r="G102" s="91">
        <f>G103+G111</f>
        <v>1268.4850000000001</v>
      </c>
      <c r="H102" s="91">
        <f>H103+H111</f>
        <v>0</v>
      </c>
      <c r="I102" s="91">
        <f t="shared" si="14"/>
        <v>1268.4850000000001</v>
      </c>
      <c r="J102" s="140">
        <f>J103+J111</f>
        <v>0.306</v>
      </c>
      <c r="K102" s="91">
        <f t="shared" si="19"/>
        <v>1268.7910000000002</v>
      </c>
      <c r="L102" s="91">
        <f>L103+L111</f>
        <v>1268.915</v>
      </c>
      <c r="M102" s="91">
        <f>M103+M111</f>
        <v>0</v>
      </c>
      <c r="N102" s="131">
        <f t="shared" si="15"/>
        <v>1268.915</v>
      </c>
      <c r="O102" s="91">
        <f>O103+O111</f>
        <v>1298.31</v>
      </c>
      <c r="P102" s="91">
        <f>P103+P111</f>
        <v>0</v>
      </c>
      <c r="Q102" s="131">
        <f t="shared" si="16"/>
        <v>1298.31</v>
      </c>
    </row>
    <row r="103" spans="1:17" ht="25.5">
      <c r="A103" s="53" t="s">
        <v>335</v>
      </c>
      <c r="B103" s="54" t="s">
        <v>29</v>
      </c>
      <c r="C103" s="54">
        <v>14</v>
      </c>
      <c r="D103" s="54" t="s">
        <v>123</v>
      </c>
      <c r="E103" s="54" t="str">
        <f t="shared" si="17"/>
        <v>03 1 00 00000</v>
      </c>
      <c r="F103" s="54"/>
      <c r="G103" s="91">
        <f>G104</f>
        <v>500</v>
      </c>
      <c r="H103" s="91">
        <f>H104</f>
        <v>0</v>
      </c>
      <c r="I103" s="91">
        <f t="shared" si="14"/>
        <v>500</v>
      </c>
      <c r="J103" s="140">
        <f>J104</f>
        <v>0</v>
      </c>
      <c r="K103" s="91">
        <f t="shared" si="19"/>
        <v>500</v>
      </c>
      <c r="L103" s="91">
        <f>L104</f>
        <v>500</v>
      </c>
      <c r="M103" s="91">
        <f>M104</f>
        <v>0</v>
      </c>
      <c r="N103" s="131">
        <f t="shared" si="15"/>
        <v>500</v>
      </c>
      <c r="O103" s="91">
        <f>O104</f>
        <v>500</v>
      </c>
      <c r="P103" s="91">
        <f>P104</f>
        <v>0</v>
      </c>
      <c r="Q103" s="131">
        <f t="shared" si="16"/>
        <v>500</v>
      </c>
    </row>
    <row r="104" spans="1:17" ht="25.5">
      <c r="A104" s="53" t="s">
        <v>248</v>
      </c>
      <c r="B104" s="54" t="s">
        <v>29</v>
      </c>
      <c r="C104" s="54" t="s">
        <v>80</v>
      </c>
      <c r="D104" s="54" t="s">
        <v>124</v>
      </c>
      <c r="E104" s="54" t="str">
        <f t="shared" si="17"/>
        <v>03 1 01 00000</v>
      </c>
      <c r="F104" s="54"/>
      <c r="G104" s="91">
        <f>G105+G108</f>
        <v>500</v>
      </c>
      <c r="H104" s="91">
        <f>H105+H108</f>
        <v>0</v>
      </c>
      <c r="I104" s="91">
        <f t="shared" si="14"/>
        <v>500</v>
      </c>
      <c r="J104" s="140">
        <f>J105+J108</f>
        <v>0</v>
      </c>
      <c r="K104" s="91">
        <f t="shared" si="19"/>
        <v>500</v>
      </c>
      <c r="L104" s="91">
        <f>L105+L108</f>
        <v>500</v>
      </c>
      <c r="M104" s="91">
        <f>M105+M108</f>
        <v>0</v>
      </c>
      <c r="N104" s="131">
        <f t="shared" si="15"/>
        <v>500</v>
      </c>
      <c r="O104" s="91">
        <f>O105+O108</f>
        <v>500</v>
      </c>
      <c r="P104" s="91">
        <f>P105+P108</f>
        <v>0</v>
      </c>
      <c r="Q104" s="131">
        <f t="shared" si="16"/>
        <v>500</v>
      </c>
    </row>
    <row r="105" spans="1:17" ht="12.75">
      <c r="A105" s="53" t="s">
        <v>48</v>
      </c>
      <c r="B105" s="54" t="s">
        <v>29</v>
      </c>
      <c r="C105" s="54">
        <v>14</v>
      </c>
      <c r="D105" s="54" t="s">
        <v>125</v>
      </c>
      <c r="E105" s="54" t="str">
        <f t="shared" si="17"/>
        <v>03 1 01 71010</v>
      </c>
      <c r="F105" s="54"/>
      <c r="G105" s="91">
        <f>G106</f>
        <v>500</v>
      </c>
      <c r="H105" s="91">
        <f>H106</f>
        <v>0</v>
      </c>
      <c r="I105" s="91">
        <f t="shared" si="14"/>
        <v>500</v>
      </c>
      <c r="J105" s="140">
        <f>J106</f>
        <v>0</v>
      </c>
      <c r="K105" s="91">
        <f t="shared" si="19"/>
        <v>500</v>
      </c>
      <c r="L105" s="91">
        <f>L106</f>
        <v>500</v>
      </c>
      <c r="M105" s="91">
        <f>M106</f>
        <v>0</v>
      </c>
      <c r="N105" s="131">
        <f t="shared" si="15"/>
        <v>500</v>
      </c>
      <c r="O105" s="91">
        <f>O106</f>
        <v>500</v>
      </c>
      <c r="P105" s="91">
        <f>P106</f>
        <v>0</v>
      </c>
      <c r="Q105" s="131">
        <f t="shared" si="16"/>
        <v>500</v>
      </c>
    </row>
    <row r="106" spans="1:17" ht="51.75" customHeight="1">
      <c r="A106" s="63" t="s">
        <v>352</v>
      </c>
      <c r="B106" s="54" t="s">
        <v>29</v>
      </c>
      <c r="C106" s="54">
        <v>14</v>
      </c>
      <c r="D106" s="54" t="s">
        <v>125</v>
      </c>
      <c r="E106" s="54" t="str">
        <f t="shared" si="17"/>
        <v>03 1 01 71010</v>
      </c>
      <c r="F106" s="54" t="s">
        <v>353</v>
      </c>
      <c r="G106" s="91">
        <f>G107</f>
        <v>500</v>
      </c>
      <c r="H106" s="91">
        <f>H107</f>
        <v>0</v>
      </c>
      <c r="I106" s="91">
        <f t="shared" si="14"/>
        <v>500</v>
      </c>
      <c r="J106" s="140">
        <f>J107</f>
        <v>0</v>
      </c>
      <c r="K106" s="91">
        <f t="shared" si="19"/>
        <v>500</v>
      </c>
      <c r="L106" s="91">
        <f>L107</f>
        <v>500</v>
      </c>
      <c r="M106" s="91">
        <f>M107</f>
        <v>0</v>
      </c>
      <c r="N106" s="131">
        <f t="shared" si="15"/>
        <v>500</v>
      </c>
      <c r="O106" s="91">
        <f>O107</f>
        <v>500</v>
      </c>
      <c r="P106" s="91">
        <f>P107</f>
        <v>0</v>
      </c>
      <c r="Q106" s="131">
        <f t="shared" si="16"/>
        <v>500</v>
      </c>
    </row>
    <row r="107" spans="1:17" ht="12.75">
      <c r="A107" s="63" t="s">
        <v>286</v>
      </c>
      <c r="B107" s="54" t="s">
        <v>29</v>
      </c>
      <c r="C107" s="54">
        <v>14</v>
      </c>
      <c r="D107" s="54" t="s">
        <v>125</v>
      </c>
      <c r="E107" s="54" t="str">
        <f t="shared" si="17"/>
        <v>03 1 01 71010</v>
      </c>
      <c r="F107" s="54" t="s">
        <v>285</v>
      </c>
      <c r="G107" s="91">
        <f>'приложение 6'!H109</f>
        <v>500</v>
      </c>
      <c r="H107" s="91">
        <f>'приложение 6'!I109</f>
        <v>0</v>
      </c>
      <c r="I107" s="91">
        <f t="shared" si="14"/>
        <v>500</v>
      </c>
      <c r="J107" s="140">
        <f>'приложение 6'!K109</f>
        <v>0</v>
      </c>
      <c r="K107" s="91">
        <f t="shared" si="19"/>
        <v>500</v>
      </c>
      <c r="L107" s="91">
        <f>'приложение 6'!M109</f>
        <v>500</v>
      </c>
      <c r="M107" s="91">
        <f>'приложение 6'!N109</f>
        <v>0</v>
      </c>
      <c r="N107" s="131">
        <f t="shared" si="15"/>
        <v>500</v>
      </c>
      <c r="O107" s="91">
        <f>'приложение 6'!P109</f>
        <v>500</v>
      </c>
      <c r="P107" s="91">
        <f>'приложение 6'!Q109</f>
        <v>0</v>
      </c>
      <c r="Q107" s="131">
        <f t="shared" si="16"/>
        <v>500</v>
      </c>
    </row>
    <row r="108" spans="1:17" ht="12.75" hidden="1">
      <c r="A108" s="53" t="s">
        <v>49</v>
      </c>
      <c r="B108" s="54" t="s">
        <v>29</v>
      </c>
      <c r="C108" s="54">
        <v>14</v>
      </c>
      <c r="D108" s="54" t="s">
        <v>126</v>
      </c>
      <c r="E108" s="54" t="str">
        <f t="shared" si="17"/>
        <v>03 1 01 71030</v>
      </c>
      <c r="F108" s="54"/>
      <c r="G108" s="91">
        <f>G109</f>
        <v>0</v>
      </c>
      <c r="H108" s="91">
        <f>H109</f>
        <v>0</v>
      </c>
      <c r="I108" s="91">
        <f t="shared" si="14"/>
        <v>0</v>
      </c>
      <c r="J108" s="140">
        <f>J109</f>
        <v>0</v>
      </c>
      <c r="K108" s="91">
        <f t="shared" si="19"/>
        <v>0</v>
      </c>
      <c r="L108" s="91">
        <f>L109</f>
        <v>0</v>
      </c>
      <c r="M108" s="91">
        <f>M109</f>
        <v>0</v>
      </c>
      <c r="N108" s="131">
        <f t="shared" si="15"/>
        <v>0</v>
      </c>
      <c r="O108" s="91">
        <f>O109</f>
        <v>0</v>
      </c>
      <c r="P108" s="91">
        <f>P109</f>
        <v>0</v>
      </c>
      <c r="Q108" s="131">
        <f t="shared" si="16"/>
        <v>0</v>
      </c>
    </row>
    <row r="109" spans="1:17" ht="25.5" hidden="1">
      <c r="A109" s="53" t="s">
        <v>354</v>
      </c>
      <c r="B109" s="54" t="s">
        <v>29</v>
      </c>
      <c r="C109" s="54">
        <v>14</v>
      </c>
      <c r="D109" s="54" t="s">
        <v>126</v>
      </c>
      <c r="E109" s="54" t="str">
        <f t="shared" si="17"/>
        <v>03 1 01 71030</v>
      </c>
      <c r="F109" s="54" t="s">
        <v>355</v>
      </c>
      <c r="G109" s="91">
        <f>G110</f>
        <v>0</v>
      </c>
      <c r="H109" s="91">
        <f>H110</f>
        <v>0</v>
      </c>
      <c r="I109" s="91">
        <f t="shared" si="14"/>
        <v>0</v>
      </c>
      <c r="J109" s="140">
        <f>J110</f>
        <v>0</v>
      </c>
      <c r="K109" s="91">
        <f t="shared" si="19"/>
        <v>0</v>
      </c>
      <c r="L109" s="91">
        <f>L110</f>
        <v>0</v>
      </c>
      <c r="M109" s="91">
        <f>M110</f>
        <v>0</v>
      </c>
      <c r="N109" s="131">
        <f t="shared" si="15"/>
        <v>0</v>
      </c>
      <c r="O109" s="91">
        <f>O110</f>
        <v>0</v>
      </c>
      <c r="P109" s="91">
        <f>P110</f>
        <v>0</v>
      </c>
      <c r="Q109" s="131">
        <f t="shared" si="16"/>
        <v>0</v>
      </c>
    </row>
    <row r="110" spans="1:17" ht="25.5" hidden="1">
      <c r="A110" s="53" t="s">
        <v>289</v>
      </c>
      <c r="B110" s="54" t="s">
        <v>29</v>
      </c>
      <c r="C110" s="54">
        <v>14</v>
      </c>
      <c r="D110" s="54" t="s">
        <v>126</v>
      </c>
      <c r="E110" s="54" t="str">
        <f t="shared" si="17"/>
        <v>03 1 01 71030</v>
      </c>
      <c r="F110" s="54" t="s">
        <v>288</v>
      </c>
      <c r="G110" s="91">
        <f>'приложение 6'!H112</f>
        <v>0</v>
      </c>
      <c r="H110" s="91">
        <f>'приложение 6'!I112</f>
        <v>0</v>
      </c>
      <c r="I110" s="91">
        <f t="shared" si="14"/>
        <v>0</v>
      </c>
      <c r="J110" s="140">
        <f>'приложение 6'!K112</f>
        <v>0</v>
      </c>
      <c r="K110" s="91">
        <f t="shared" si="19"/>
        <v>0</v>
      </c>
      <c r="L110" s="91">
        <f>'приложение 6'!M112</f>
        <v>0</v>
      </c>
      <c r="M110" s="91">
        <f>'приложение 6'!N112</f>
        <v>0</v>
      </c>
      <c r="N110" s="131">
        <f t="shared" si="15"/>
        <v>0</v>
      </c>
      <c r="O110" s="91">
        <f>'приложение 6'!P112</f>
        <v>0</v>
      </c>
      <c r="P110" s="91">
        <f>'приложение 6'!Q112</f>
        <v>0</v>
      </c>
      <c r="Q110" s="131">
        <f t="shared" si="16"/>
        <v>0</v>
      </c>
    </row>
    <row r="111" spans="1:17" ht="40.5" customHeight="1">
      <c r="A111" s="53" t="s">
        <v>604</v>
      </c>
      <c r="B111" s="54" t="s">
        <v>29</v>
      </c>
      <c r="C111" s="54">
        <v>14</v>
      </c>
      <c r="D111" s="54" t="s">
        <v>127</v>
      </c>
      <c r="E111" s="54" t="str">
        <f t="shared" si="17"/>
        <v>03 2 00 00000</v>
      </c>
      <c r="F111" s="54"/>
      <c r="G111" s="91">
        <f aca="true" t="shared" si="20" ref="G111:M114">G112</f>
        <v>768.485</v>
      </c>
      <c r="H111" s="91">
        <f t="shared" si="20"/>
        <v>0</v>
      </c>
      <c r="I111" s="91">
        <f t="shared" si="14"/>
        <v>768.485</v>
      </c>
      <c r="J111" s="140">
        <f t="shared" si="20"/>
        <v>0.306</v>
      </c>
      <c r="K111" s="91">
        <f t="shared" si="19"/>
        <v>768.791</v>
      </c>
      <c r="L111" s="91">
        <f t="shared" si="20"/>
        <v>768.915</v>
      </c>
      <c r="M111" s="91">
        <f t="shared" si="20"/>
        <v>0</v>
      </c>
      <c r="N111" s="131">
        <f t="shared" si="15"/>
        <v>768.915</v>
      </c>
      <c r="O111" s="91">
        <f aca="true" t="shared" si="21" ref="O111:P114">O112</f>
        <v>798.31</v>
      </c>
      <c r="P111" s="91">
        <f t="shared" si="21"/>
        <v>0</v>
      </c>
      <c r="Q111" s="131">
        <f t="shared" si="16"/>
        <v>798.31</v>
      </c>
    </row>
    <row r="112" spans="1:17" ht="25.5">
      <c r="A112" s="53" t="s">
        <v>249</v>
      </c>
      <c r="B112" s="54" t="s">
        <v>29</v>
      </c>
      <c r="C112" s="54" t="s">
        <v>80</v>
      </c>
      <c r="D112" s="54" t="s">
        <v>128</v>
      </c>
      <c r="E112" s="54" t="str">
        <f t="shared" si="17"/>
        <v>03 2 01 00000</v>
      </c>
      <c r="F112" s="54"/>
      <c r="G112" s="91">
        <f t="shared" si="20"/>
        <v>768.485</v>
      </c>
      <c r="H112" s="91">
        <f t="shared" si="20"/>
        <v>0</v>
      </c>
      <c r="I112" s="91">
        <f t="shared" si="14"/>
        <v>768.485</v>
      </c>
      <c r="J112" s="140">
        <f t="shared" si="20"/>
        <v>0.306</v>
      </c>
      <c r="K112" s="91">
        <f t="shared" si="19"/>
        <v>768.791</v>
      </c>
      <c r="L112" s="91">
        <f t="shared" si="20"/>
        <v>768.915</v>
      </c>
      <c r="M112" s="91">
        <f t="shared" si="20"/>
        <v>0</v>
      </c>
      <c r="N112" s="131">
        <f t="shared" si="15"/>
        <v>768.915</v>
      </c>
      <c r="O112" s="91">
        <f t="shared" si="21"/>
        <v>798.31</v>
      </c>
      <c r="P112" s="91">
        <f t="shared" si="21"/>
        <v>0</v>
      </c>
      <c r="Q112" s="131">
        <f t="shared" si="16"/>
        <v>798.31</v>
      </c>
    </row>
    <row r="113" spans="1:17" ht="12.75">
      <c r="A113" s="53" t="s">
        <v>50</v>
      </c>
      <c r="B113" s="54" t="s">
        <v>29</v>
      </c>
      <c r="C113" s="54">
        <v>14</v>
      </c>
      <c r="D113" s="54" t="s">
        <v>129</v>
      </c>
      <c r="E113" s="54" t="str">
        <f t="shared" si="17"/>
        <v>03 2 01 71020</v>
      </c>
      <c r="F113" s="54"/>
      <c r="G113" s="91">
        <f t="shared" si="20"/>
        <v>768.485</v>
      </c>
      <c r="H113" s="91">
        <f t="shared" si="20"/>
        <v>0</v>
      </c>
      <c r="I113" s="91">
        <f t="shared" si="14"/>
        <v>768.485</v>
      </c>
      <c r="J113" s="140">
        <f t="shared" si="20"/>
        <v>0.306</v>
      </c>
      <c r="K113" s="91">
        <f t="shared" si="19"/>
        <v>768.791</v>
      </c>
      <c r="L113" s="91">
        <f t="shared" si="20"/>
        <v>768.915</v>
      </c>
      <c r="M113" s="91">
        <f t="shared" si="20"/>
        <v>0</v>
      </c>
      <c r="N113" s="131">
        <f t="shared" si="15"/>
        <v>768.915</v>
      </c>
      <c r="O113" s="91">
        <f t="shared" si="21"/>
        <v>798.31</v>
      </c>
      <c r="P113" s="91">
        <f t="shared" si="21"/>
        <v>0</v>
      </c>
      <c r="Q113" s="131">
        <f t="shared" si="16"/>
        <v>798.31</v>
      </c>
    </row>
    <row r="114" spans="1:17" ht="25.5">
      <c r="A114" s="53" t="s">
        <v>354</v>
      </c>
      <c r="B114" s="54" t="s">
        <v>29</v>
      </c>
      <c r="C114" s="54">
        <v>14</v>
      </c>
      <c r="D114" s="54" t="s">
        <v>129</v>
      </c>
      <c r="E114" s="54" t="str">
        <f t="shared" si="17"/>
        <v>03 2 01 71020</v>
      </c>
      <c r="F114" s="54" t="s">
        <v>355</v>
      </c>
      <c r="G114" s="91">
        <f t="shared" si="20"/>
        <v>768.485</v>
      </c>
      <c r="H114" s="91">
        <f t="shared" si="20"/>
        <v>0</v>
      </c>
      <c r="I114" s="91">
        <f t="shared" si="14"/>
        <v>768.485</v>
      </c>
      <c r="J114" s="140">
        <f t="shared" si="20"/>
        <v>0.306</v>
      </c>
      <c r="K114" s="91">
        <f t="shared" si="19"/>
        <v>768.791</v>
      </c>
      <c r="L114" s="91">
        <f t="shared" si="20"/>
        <v>768.915</v>
      </c>
      <c r="M114" s="91">
        <f t="shared" si="20"/>
        <v>0</v>
      </c>
      <c r="N114" s="131">
        <f t="shared" si="15"/>
        <v>768.915</v>
      </c>
      <c r="O114" s="91">
        <f t="shared" si="21"/>
        <v>798.31</v>
      </c>
      <c r="P114" s="91">
        <f t="shared" si="21"/>
        <v>0</v>
      </c>
      <c r="Q114" s="131">
        <f t="shared" si="16"/>
        <v>798.31</v>
      </c>
    </row>
    <row r="115" spans="1:17" ht="25.5">
      <c r="A115" s="53" t="s">
        <v>289</v>
      </c>
      <c r="B115" s="54" t="s">
        <v>29</v>
      </c>
      <c r="C115" s="54">
        <v>14</v>
      </c>
      <c r="D115" s="54" t="s">
        <v>129</v>
      </c>
      <c r="E115" s="54" t="str">
        <f t="shared" si="17"/>
        <v>03 2 01 71020</v>
      </c>
      <c r="F115" s="54" t="s">
        <v>288</v>
      </c>
      <c r="G115" s="91">
        <f>'приложение 6'!H117</f>
        <v>768.485</v>
      </c>
      <c r="H115" s="91">
        <f>'приложение 6'!I117</f>
        <v>0</v>
      </c>
      <c r="I115" s="91">
        <f t="shared" si="14"/>
        <v>768.485</v>
      </c>
      <c r="J115" s="140">
        <f>'приложение 6'!K117</f>
        <v>0.306</v>
      </c>
      <c r="K115" s="91">
        <f t="shared" si="19"/>
        <v>768.791</v>
      </c>
      <c r="L115" s="91">
        <f>'приложение 6'!M117</f>
        <v>768.915</v>
      </c>
      <c r="M115" s="91">
        <f>'приложение 6'!N117</f>
        <v>0</v>
      </c>
      <c r="N115" s="131">
        <f t="shared" si="15"/>
        <v>768.915</v>
      </c>
      <c r="O115" s="91">
        <f>'приложение 6'!P117</f>
        <v>798.31</v>
      </c>
      <c r="P115" s="91">
        <f>'приложение 6'!Q117</f>
        <v>0</v>
      </c>
      <c r="Q115" s="131">
        <f t="shared" si="16"/>
        <v>798.31</v>
      </c>
    </row>
    <row r="116" spans="1:17" ht="12.75">
      <c r="A116" s="53" t="s">
        <v>378</v>
      </c>
      <c r="B116" s="75" t="s">
        <v>32</v>
      </c>
      <c r="C116" s="75"/>
      <c r="D116" s="75"/>
      <c r="E116" s="75" t="str">
        <f t="shared" si="17"/>
        <v>   </v>
      </c>
      <c r="F116" s="75"/>
      <c r="G116" s="91">
        <f>G117+G164</f>
        <v>66347.30900000001</v>
      </c>
      <c r="H116" s="91">
        <f>H117+H164</f>
        <v>0</v>
      </c>
      <c r="I116" s="91">
        <f t="shared" si="14"/>
        <v>66347.30900000001</v>
      </c>
      <c r="J116" s="140">
        <f>J117+J164</f>
        <v>1754.016</v>
      </c>
      <c r="K116" s="91">
        <f t="shared" si="19"/>
        <v>68101.32500000001</v>
      </c>
      <c r="L116" s="91">
        <f>L117+L164</f>
        <v>13710</v>
      </c>
      <c r="M116" s="91">
        <f>M117+M164</f>
        <v>-82.661</v>
      </c>
      <c r="N116" s="131">
        <f t="shared" si="15"/>
        <v>13627.339</v>
      </c>
      <c r="O116" s="91">
        <f>O117+O164</f>
        <v>35022.436</v>
      </c>
      <c r="P116" s="91">
        <f>P117+P164</f>
        <v>-5147.096</v>
      </c>
      <c r="Q116" s="131">
        <f t="shared" si="16"/>
        <v>29875.340000000004</v>
      </c>
    </row>
    <row r="117" spans="1:17" s="97" customFormat="1" ht="12.75">
      <c r="A117" s="57" t="s">
        <v>10</v>
      </c>
      <c r="B117" s="59" t="s">
        <v>32</v>
      </c>
      <c r="C117" s="59" t="s">
        <v>34</v>
      </c>
      <c r="D117" s="102"/>
      <c r="E117" s="59" t="str">
        <f t="shared" si="17"/>
        <v>   </v>
      </c>
      <c r="F117" s="59"/>
      <c r="G117" s="96">
        <f>G118</f>
        <v>60767.309</v>
      </c>
      <c r="H117" s="96">
        <f>H118</f>
        <v>0</v>
      </c>
      <c r="I117" s="91">
        <f t="shared" si="14"/>
        <v>60767.309</v>
      </c>
      <c r="J117" s="210">
        <f>J118</f>
        <v>22.016</v>
      </c>
      <c r="K117" s="91">
        <f t="shared" si="19"/>
        <v>60789.325000000004</v>
      </c>
      <c r="L117" s="96">
        <f>L118</f>
        <v>10300</v>
      </c>
      <c r="M117" s="96">
        <f>M118</f>
        <v>-82.661</v>
      </c>
      <c r="N117" s="131">
        <f t="shared" si="15"/>
        <v>10217.339</v>
      </c>
      <c r="O117" s="96">
        <f>O118</f>
        <v>31597.436</v>
      </c>
      <c r="P117" s="96">
        <f>P118</f>
        <v>-5147.096</v>
      </c>
      <c r="Q117" s="131">
        <f t="shared" si="16"/>
        <v>26450.340000000004</v>
      </c>
    </row>
    <row r="118" spans="1:17" ht="25.5">
      <c r="A118" s="53" t="s">
        <v>598</v>
      </c>
      <c r="B118" s="54" t="s">
        <v>32</v>
      </c>
      <c r="C118" s="54" t="s">
        <v>34</v>
      </c>
      <c r="D118" s="54" t="s">
        <v>140</v>
      </c>
      <c r="E118" s="54" t="str">
        <f t="shared" si="17"/>
        <v>08 0 00 00000</v>
      </c>
      <c r="F118" s="54"/>
      <c r="G118" s="91">
        <f>G119</f>
        <v>60767.309</v>
      </c>
      <c r="H118" s="91">
        <f>H119</f>
        <v>0</v>
      </c>
      <c r="I118" s="91">
        <f t="shared" si="14"/>
        <v>60767.309</v>
      </c>
      <c r="J118" s="140">
        <f>J119</f>
        <v>22.016</v>
      </c>
      <c r="K118" s="91">
        <f t="shared" si="19"/>
        <v>60789.325000000004</v>
      </c>
      <c r="L118" s="91">
        <f>L119</f>
        <v>10300</v>
      </c>
      <c r="M118" s="91">
        <f>M119</f>
        <v>-82.661</v>
      </c>
      <c r="N118" s="131">
        <f t="shared" si="15"/>
        <v>10217.339</v>
      </c>
      <c r="O118" s="91">
        <f>O119</f>
        <v>31597.436</v>
      </c>
      <c r="P118" s="91">
        <f>P119</f>
        <v>-5147.096</v>
      </c>
      <c r="Q118" s="131">
        <f t="shared" si="16"/>
        <v>26450.340000000004</v>
      </c>
    </row>
    <row r="119" spans="1:17" ht="25.5">
      <c r="A119" s="53" t="s">
        <v>336</v>
      </c>
      <c r="B119" s="54" t="s">
        <v>32</v>
      </c>
      <c r="C119" s="54" t="s">
        <v>34</v>
      </c>
      <c r="D119" s="54" t="s">
        <v>141</v>
      </c>
      <c r="E119" s="54" t="str">
        <f t="shared" si="17"/>
        <v>08 1 00 00000</v>
      </c>
      <c r="F119" s="54"/>
      <c r="G119" s="91">
        <f>G120+G144+G151</f>
        <v>60767.309</v>
      </c>
      <c r="H119" s="91">
        <f>H120+H144+H151</f>
        <v>0</v>
      </c>
      <c r="I119" s="91">
        <f t="shared" si="14"/>
        <v>60767.309</v>
      </c>
      <c r="J119" s="140">
        <f>J120+J144+J151</f>
        <v>22.016</v>
      </c>
      <c r="K119" s="91">
        <f t="shared" si="19"/>
        <v>60789.325000000004</v>
      </c>
      <c r="L119" s="91">
        <f>L120+L144+L151</f>
        <v>10300</v>
      </c>
      <c r="M119" s="91">
        <f>M120+M144+M151</f>
        <v>-82.661</v>
      </c>
      <c r="N119" s="131">
        <f t="shared" si="15"/>
        <v>10217.339</v>
      </c>
      <c r="O119" s="91">
        <f>O120+O144+O151</f>
        <v>31597.436</v>
      </c>
      <c r="P119" s="91">
        <f>P120+P144+P151</f>
        <v>-5147.096</v>
      </c>
      <c r="Q119" s="131">
        <f t="shared" si="16"/>
        <v>26450.340000000004</v>
      </c>
    </row>
    <row r="120" spans="1:17" ht="25.5">
      <c r="A120" s="53" t="s">
        <v>250</v>
      </c>
      <c r="B120" s="54" t="s">
        <v>32</v>
      </c>
      <c r="C120" s="54" t="s">
        <v>34</v>
      </c>
      <c r="D120" s="54" t="s">
        <v>142</v>
      </c>
      <c r="E120" s="54" t="str">
        <f t="shared" si="17"/>
        <v>08 1 01 00000</v>
      </c>
      <c r="F120" s="54"/>
      <c r="G120" s="91">
        <f>G121+G136+G141</f>
        <v>54767.309</v>
      </c>
      <c r="H120" s="91">
        <f>H121+H136+H141</f>
        <v>0</v>
      </c>
      <c r="I120" s="91">
        <f t="shared" si="14"/>
        <v>54767.309</v>
      </c>
      <c r="J120" s="140">
        <f>J121+J136+J141</f>
        <v>22.016</v>
      </c>
      <c r="K120" s="91">
        <f t="shared" si="19"/>
        <v>54789.325000000004</v>
      </c>
      <c r="L120" s="91">
        <f>L121+L136+L141</f>
        <v>5300</v>
      </c>
      <c r="M120" s="91">
        <f>M121+M136+M141</f>
        <v>-82.661</v>
      </c>
      <c r="N120" s="131">
        <f t="shared" si="15"/>
        <v>5217.339</v>
      </c>
      <c r="O120" s="91">
        <f>O121+O136+O141</f>
        <v>26097.436</v>
      </c>
      <c r="P120" s="91">
        <f>P121+P136+P141</f>
        <v>-5147.096</v>
      </c>
      <c r="Q120" s="131">
        <f t="shared" si="16"/>
        <v>20950.340000000004</v>
      </c>
    </row>
    <row r="121" spans="1:17" ht="25.5">
      <c r="A121" s="53" t="s">
        <v>322</v>
      </c>
      <c r="B121" s="54" t="s">
        <v>32</v>
      </c>
      <c r="C121" s="54" t="s">
        <v>34</v>
      </c>
      <c r="D121" s="54" t="s">
        <v>321</v>
      </c>
      <c r="E121" s="54" t="str">
        <f t="shared" si="17"/>
        <v>08 1 01 S6750</v>
      </c>
      <c r="F121" s="54"/>
      <c r="G121" s="91">
        <f>G122+G124</f>
        <v>45380.403</v>
      </c>
      <c r="H121" s="91">
        <f>H122+H124</f>
        <v>0</v>
      </c>
      <c r="I121" s="91">
        <f t="shared" si="14"/>
        <v>45380.403</v>
      </c>
      <c r="J121" s="140">
        <f>J122+J124</f>
        <v>0</v>
      </c>
      <c r="K121" s="91">
        <f t="shared" si="19"/>
        <v>45380.403</v>
      </c>
      <c r="L121" s="91">
        <f>L122+L124</f>
        <v>0</v>
      </c>
      <c r="M121" s="91">
        <f>M122+M124</f>
        <v>0</v>
      </c>
      <c r="N121" s="131">
        <f t="shared" si="15"/>
        <v>0</v>
      </c>
      <c r="O121" s="91">
        <f>O122+O124</f>
        <v>0</v>
      </c>
      <c r="P121" s="91">
        <f>P122+P124</f>
        <v>0</v>
      </c>
      <c r="Q121" s="131">
        <f t="shared" si="16"/>
        <v>0</v>
      </c>
    </row>
    <row r="122" spans="1:17" ht="25.5">
      <c r="A122" s="53" t="s">
        <v>354</v>
      </c>
      <c r="B122" s="54" t="s">
        <v>32</v>
      </c>
      <c r="C122" s="54" t="s">
        <v>34</v>
      </c>
      <c r="D122" s="54" t="s">
        <v>321</v>
      </c>
      <c r="E122" s="54" t="str">
        <f t="shared" si="17"/>
        <v>08 1 01 S6750</v>
      </c>
      <c r="F122" s="54" t="s">
        <v>355</v>
      </c>
      <c r="G122" s="91">
        <f>G123</f>
        <v>31911.275999999998</v>
      </c>
      <c r="H122" s="91">
        <f>H123</f>
        <v>0</v>
      </c>
      <c r="I122" s="91">
        <f t="shared" si="14"/>
        <v>31911.275999999998</v>
      </c>
      <c r="J122" s="140">
        <f>J123</f>
        <v>0</v>
      </c>
      <c r="K122" s="91">
        <f t="shared" si="19"/>
        <v>31911.275999999998</v>
      </c>
      <c r="L122" s="91">
        <f>L123</f>
        <v>0</v>
      </c>
      <c r="M122" s="91">
        <f>M123</f>
        <v>0</v>
      </c>
      <c r="N122" s="131">
        <f t="shared" si="15"/>
        <v>0</v>
      </c>
      <c r="O122" s="91">
        <f>O123</f>
        <v>0</v>
      </c>
      <c r="P122" s="91">
        <f>P123</f>
        <v>0</v>
      </c>
      <c r="Q122" s="131">
        <f t="shared" si="16"/>
        <v>0</v>
      </c>
    </row>
    <row r="123" spans="1:17" ht="27.75" customHeight="1">
      <c r="A123" s="53" t="s">
        <v>289</v>
      </c>
      <c r="B123" s="54" t="s">
        <v>32</v>
      </c>
      <c r="C123" s="54" t="s">
        <v>34</v>
      </c>
      <c r="D123" s="54" t="s">
        <v>321</v>
      </c>
      <c r="E123" s="54" t="str">
        <f t="shared" si="17"/>
        <v>08 1 01 S6750</v>
      </c>
      <c r="F123" s="54" t="s">
        <v>288</v>
      </c>
      <c r="G123" s="91">
        <f>'приложение 6'!H253</f>
        <v>31911.275999999998</v>
      </c>
      <c r="H123" s="91">
        <f>'приложение 6'!I253</f>
        <v>0</v>
      </c>
      <c r="I123" s="91">
        <f t="shared" si="14"/>
        <v>31911.275999999998</v>
      </c>
      <c r="J123" s="140">
        <f>'приложение 6'!K253</f>
        <v>0</v>
      </c>
      <c r="K123" s="91">
        <f t="shared" si="19"/>
        <v>31911.275999999998</v>
      </c>
      <c r="L123" s="91">
        <f>'приложение 6'!M253</f>
        <v>0</v>
      </c>
      <c r="M123" s="91">
        <f>'приложение 6'!N253</f>
        <v>0</v>
      </c>
      <c r="N123" s="131">
        <f t="shared" si="15"/>
        <v>0</v>
      </c>
      <c r="O123" s="91">
        <f>'приложение 6'!P253</f>
        <v>0</v>
      </c>
      <c r="P123" s="91">
        <f>'приложение 6'!Q253</f>
        <v>0</v>
      </c>
      <c r="Q123" s="131">
        <f t="shared" si="16"/>
        <v>0</v>
      </c>
    </row>
    <row r="124" spans="1:17" ht="27.75" customHeight="1">
      <c r="A124" s="53" t="s">
        <v>365</v>
      </c>
      <c r="B124" s="54" t="s">
        <v>32</v>
      </c>
      <c r="C124" s="54" t="s">
        <v>34</v>
      </c>
      <c r="D124" s="54"/>
      <c r="E124" s="54" t="s">
        <v>586</v>
      </c>
      <c r="F124" s="54" t="s">
        <v>364</v>
      </c>
      <c r="G124" s="91">
        <f>G125</f>
        <v>13469.127</v>
      </c>
      <c r="H124" s="91">
        <f>H125</f>
        <v>0</v>
      </c>
      <c r="I124" s="91">
        <f t="shared" si="14"/>
        <v>13469.127</v>
      </c>
      <c r="J124" s="140">
        <f>J125</f>
        <v>0</v>
      </c>
      <c r="K124" s="91">
        <f t="shared" si="19"/>
        <v>13469.127</v>
      </c>
      <c r="L124" s="91">
        <f>L125</f>
        <v>0</v>
      </c>
      <c r="M124" s="91">
        <f>M125</f>
        <v>0</v>
      </c>
      <c r="N124" s="131">
        <f t="shared" si="15"/>
        <v>0</v>
      </c>
      <c r="O124" s="91">
        <f>O125</f>
        <v>0</v>
      </c>
      <c r="P124" s="91">
        <f>P125</f>
        <v>0</v>
      </c>
      <c r="Q124" s="131">
        <f t="shared" si="16"/>
        <v>0</v>
      </c>
    </row>
    <row r="125" spans="1:17" ht="12.75">
      <c r="A125" s="53" t="s">
        <v>291</v>
      </c>
      <c r="B125" s="54" t="s">
        <v>32</v>
      </c>
      <c r="C125" s="54" t="s">
        <v>34</v>
      </c>
      <c r="D125" s="54"/>
      <c r="E125" s="54" t="s">
        <v>586</v>
      </c>
      <c r="F125" s="54" t="s">
        <v>290</v>
      </c>
      <c r="G125" s="91">
        <f>G130+G135</f>
        <v>13469.127</v>
      </c>
      <c r="H125" s="91">
        <f>H130+H135</f>
        <v>0</v>
      </c>
      <c r="I125" s="91">
        <f t="shared" si="14"/>
        <v>13469.127</v>
      </c>
      <c r="J125" s="140">
        <f>J130+J135</f>
        <v>0</v>
      </c>
      <c r="K125" s="91">
        <f t="shared" si="19"/>
        <v>13469.127</v>
      </c>
      <c r="L125" s="91">
        <f>L130+L135</f>
        <v>0</v>
      </c>
      <c r="M125" s="91">
        <f>M130+M135</f>
        <v>0</v>
      </c>
      <c r="N125" s="131">
        <f t="shared" si="15"/>
        <v>0</v>
      </c>
      <c r="O125" s="91">
        <f>O130+O135</f>
        <v>0</v>
      </c>
      <c r="P125" s="91">
        <f>P130+P135</f>
        <v>0</v>
      </c>
      <c r="Q125" s="131">
        <f t="shared" si="16"/>
        <v>0</v>
      </c>
    </row>
    <row r="126" spans="1:17" ht="51.75" customHeight="1">
      <c r="A126" s="53" t="s">
        <v>314</v>
      </c>
      <c r="B126" s="54" t="s">
        <v>32</v>
      </c>
      <c r="C126" s="54" t="s">
        <v>34</v>
      </c>
      <c r="D126" s="54" t="s">
        <v>319</v>
      </c>
      <c r="E126" s="54" t="str">
        <f t="shared" si="17"/>
        <v>08 1 01 S6751</v>
      </c>
      <c r="F126" s="54"/>
      <c r="G126" s="91">
        <f>G127+G129</f>
        <v>38526.248</v>
      </c>
      <c r="H126" s="91">
        <f>H127</f>
        <v>0</v>
      </c>
      <c r="I126" s="91">
        <f t="shared" si="14"/>
        <v>38526.248</v>
      </c>
      <c r="J126" s="140">
        <f>J127</f>
        <v>0</v>
      </c>
      <c r="K126" s="91">
        <f t="shared" si="19"/>
        <v>38526.248</v>
      </c>
      <c r="L126" s="91">
        <f>L127+L129</f>
        <v>0</v>
      </c>
      <c r="M126" s="91">
        <f>M127+M129</f>
        <v>0</v>
      </c>
      <c r="N126" s="131">
        <f t="shared" si="15"/>
        <v>0</v>
      </c>
      <c r="O126" s="91">
        <f>O127+O129</f>
        <v>0</v>
      </c>
      <c r="P126" s="91">
        <f>P127+P129</f>
        <v>0</v>
      </c>
      <c r="Q126" s="131">
        <f t="shared" si="16"/>
        <v>0</v>
      </c>
    </row>
    <row r="127" spans="1:17" ht="27" customHeight="1">
      <c r="A127" s="53" t="s">
        <v>354</v>
      </c>
      <c r="B127" s="54" t="s">
        <v>32</v>
      </c>
      <c r="C127" s="54" t="s">
        <v>34</v>
      </c>
      <c r="D127" s="54" t="s">
        <v>319</v>
      </c>
      <c r="E127" s="54" t="str">
        <f t="shared" si="17"/>
        <v>08 1 01 S6751</v>
      </c>
      <c r="F127" s="54" t="s">
        <v>355</v>
      </c>
      <c r="G127" s="91">
        <f>G128</f>
        <v>30315.712</v>
      </c>
      <c r="H127" s="91">
        <f>H128</f>
        <v>0</v>
      </c>
      <c r="I127" s="91">
        <f t="shared" si="14"/>
        <v>30315.712</v>
      </c>
      <c r="J127" s="140">
        <f>J128</f>
        <v>0</v>
      </c>
      <c r="K127" s="91">
        <f t="shared" si="19"/>
        <v>30315.712</v>
      </c>
      <c r="L127" s="91">
        <f>L128</f>
        <v>0</v>
      </c>
      <c r="M127" s="91">
        <f>M128</f>
        <v>0</v>
      </c>
      <c r="N127" s="131">
        <f t="shared" si="15"/>
        <v>0</v>
      </c>
      <c r="O127" s="91">
        <f>O128</f>
        <v>0</v>
      </c>
      <c r="P127" s="91">
        <f>P128</f>
        <v>0</v>
      </c>
      <c r="Q127" s="131">
        <f t="shared" si="16"/>
        <v>0</v>
      </c>
    </row>
    <row r="128" spans="1:17" ht="27" customHeight="1">
      <c r="A128" s="53" t="s">
        <v>289</v>
      </c>
      <c r="B128" s="54" t="s">
        <v>32</v>
      </c>
      <c r="C128" s="54" t="s">
        <v>34</v>
      </c>
      <c r="D128" s="54" t="s">
        <v>319</v>
      </c>
      <c r="E128" s="54" t="str">
        <f t="shared" si="17"/>
        <v>08 1 01 S6751</v>
      </c>
      <c r="F128" s="54" t="s">
        <v>288</v>
      </c>
      <c r="G128" s="91">
        <f>'приложение 6'!H258</f>
        <v>30315.712</v>
      </c>
      <c r="H128" s="91">
        <f>'приложение 6'!I258</f>
        <v>0</v>
      </c>
      <c r="I128" s="91">
        <f t="shared" si="14"/>
        <v>30315.712</v>
      </c>
      <c r="J128" s="140">
        <f>'приложение 6'!K258</f>
        <v>0</v>
      </c>
      <c r="K128" s="91">
        <f t="shared" si="19"/>
        <v>30315.712</v>
      </c>
      <c r="L128" s="91">
        <f>'приложение 6'!M258</f>
        <v>0</v>
      </c>
      <c r="M128" s="91">
        <f>'приложение 6'!N258</f>
        <v>0</v>
      </c>
      <c r="N128" s="131">
        <f t="shared" si="15"/>
        <v>0</v>
      </c>
      <c r="O128" s="91">
        <f>'приложение 6'!P258</f>
        <v>0</v>
      </c>
      <c r="P128" s="91">
        <f>'приложение 6'!Q258</f>
        <v>0</v>
      </c>
      <c r="Q128" s="131">
        <f t="shared" si="16"/>
        <v>0</v>
      </c>
    </row>
    <row r="129" spans="1:17" ht="27" customHeight="1">
      <c r="A129" s="53" t="s">
        <v>365</v>
      </c>
      <c r="B129" s="54" t="s">
        <v>32</v>
      </c>
      <c r="C129" s="54" t="s">
        <v>34</v>
      </c>
      <c r="D129" s="54"/>
      <c r="E129" s="54" t="s">
        <v>587</v>
      </c>
      <c r="F129" s="54" t="s">
        <v>364</v>
      </c>
      <c r="G129" s="91">
        <f>G130</f>
        <v>8210.536</v>
      </c>
      <c r="H129" s="91">
        <f>H130</f>
        <v>0</v>
      </c>
      <c r="I129" s="91">
        <f t="shared" si="14"/>
        <v>8210.536</v>
      </c>
      <c r="J129" s="140">
        <f>J130</f>
        <v>0</v>
      </c>
      <c r="K129" s="91">
        <f t="shared" si="19"/>
        <v>8210.536</v>
      </c>
      <c r="L129" s="91">
        <f>L130</f>
        <v>0</v>
      </c>
      <c r="M129" s="91">
        <f>M130</f>
        <v>0</v>
      </c>
      <c r="N129" s="131">
        <f t="shared" si="15"/>
        <v>0</v>
      </c>
      <c r="O129" s="91">
        <f>O130</f>
        <v>0</v>
      </c>
      <c r="P129" s="91">
        <f>P130</f>
        <v>0</v>
      </c>
      <c r="Q129" s="131">
        <f t="shared" si="16"/>
        <v>0</v>
      </c>
    </row>
    <row r="130" spans="1:17" ht="12.75">
      <c r="A130" s="53" t="s">
        <v>291</v>
      </c>
      <c r="B130" s="54" t="s">
        <v>32</v>
      </c>
      <c r="C130" s="54" t="s">
        <v>34</v>
      </c>
      <c r="D130" s="54"/>
      <c r="E130" s="54" t="s">
        <v>587</v>
      </c>
      <c r="F130" s="54" t="s">
        <v>290</v>
      </c>
      <c r="G130" s="91">
        <f>'приложение 6'!H260</f>
        <v>8210.536</v>
      </c>
      <c r="H130" s="91">
        <f>'приложение 6'!I260</f>
        <v>0</v>
      </c>
      <c r="I130" s="91">
        <f t="shared" si="14"/>
        <v>8210.536</v>
      </c>
      <c r="J130" s="140">
        <f>'приложение 6'!K260</f>
        <v>0</v>
      </c>
      <c r="K130" s="91">
        <f t="shared" si="19"/>
        <v>8210.536</v>
      </c>
      <c r="L130" s="91">
        <f>'приложение 6'!M260</f>
        <v>0</v>
      </c>
      <c r="M130" s="91">
        <f>'приложение 6'!N260</f>
        <v>0</v>
      </c>
      <c r="N130" s="131">
        <f t="shared" si="15"/>
        <v>0</v>
      </c>
      <c r="O130" s="91">
        <f>'приложение 6'!P260</f>
        <v>0</v>
      </c>
      <c r="P130" s="91">
        <f>'приложение 6'!Q260</f>
        <v>0</v>
      </c>
      <c r="Q130" s="131">
        <f t="shared" si="16"/>
        <v>0</v>
      </c>
    </row>
    <row r="131" spans="1:17" ht="38.25">
      <c r="A131" s="53" t="s">
        <v>304</v>
      </c>
      <c r="B131" s="54" t="s">
        <v>32</v>
      </c>
      <c r="C131" s="54" t="s">
        <v>34</v>
      </c>
      <c r="D131" s="54" t="s">
        <v>320</v>
      </c>
      <c r="E131" s="54" t="str">
        <f>REPLACE(REPLACE(REPLACE(D131,3,," "),5,," "),8,," ")</f>
        <v>08 1 01 S6752</v>
      </c>
      <c r="F131" s="54"/>
      <c r="G131" s="91">
        <f>G132+G134</f>
        <v>6854.155000000001</v>
      </c>
      <c r="H131" s="91">
        <f>H132</f>
        <v>0</v>
      </c>
      <c r="I131" s="91">
        <f t="shared" si="14"/>
        <v>6854.155000000001</v>
      </c>
      <c r="J131" s="140">
        <f>J132</f>
        <v>0</v>
      </c>
      <c r="K131" s="91">
        <f t="shared" si="19"/>
        <v>6854.155000000001</v>
      </c>
      <c r="L131" s="91">
        <f>L132+L134</f>
        <v>0</v>
      </c>
      <c r="M131" s="91">
        <f>M132+M134</f>
        <v>0</v>
      </c>
      <c r="N131" s="131">
        <f t="shared" si="15"/>
        <v>0</v>
      </c>
      <c r="O131" s="91">
        <f>O132+O134</f>
        <v>0</v>
      </c>
      <c r="P131" s="91">
        <f>P132+P134</f>
        <v>0</v>
      </c>
      <c r="Q131" s="131">
        <f t="shared" si="16"/>
        <v>0</v>
      </c>
    </row>
    <row r="132" spans="1:17" ht="25.5">
      <c r="A132" s="53" t="s">
        <v>354</v>
      </c>
      <c r="B132" s="54" t="s">
        <v>32</v>
      </c>
      <c r="C132" s="54" t="s">
        <v>34</v>
      </c>
      <c r="D132" s="54" t="s">
        <v>320</v>
      </c>
      <c r="E132" s="54" t="str">
        <f>REPLACE(REPLACE(REPLACE(D132,3,," "),5,," "),8,," ")</f>
        <v>08 1 01 S6752</v>
      </c>
      <c r="F132" s="54" t="s">
        <v>355</v>
      </c>
      <c r="G132" s="91">
        <f>G133</f>
        <v>1595.564</v>
      </c>
      <c r="H132" s="91">
        <f>H133</f>
        <v>0</v>
      </c>
      <c r="I132" s="91">
        <f t="shared" si="14"/>
        <v>1595.564</v>
      </c>
      <c r="J132" s="140">
        <f>J133</f>
        <v>0</v>
      </c>
      <c r="K132" s="91">
        <f t="shared" si="19"/>
        <v>1595.564</v>
      </c>
      <c r="L132" s="91">
        <f>L133</f>
        <v>0</v>
      </c>
      <c r="M132" s="91">
        <f>M133</f>
        <v>0</v>
      </c>
      <c r="N132" s="131">
        <f t="shared" si="15"/>
        <v>0</v>
      </c>
      <c r="O132" s="91">
        <f>O133</f>
        <v>0</v>
      </c>
      <c r="P132" s="91">
        <f>P133</f>
        <v>0</v>
      </c>
      <c r="Q132" s="131">
        <f t="shared" si="16"/>
        <v>0</v>
      </c>
    </row>
    <row r="133" spans="1:17" ht="25.5">
      <c r="A133" s="53" t="s">
        <v>289</v>
      </c>
      <c r="B133" s="54" t="s">
        <v>32</v>
      </c>
      <c r="C133" s="54" t="s">
        <v>34</v>
      </c>
      <c r="D133" s="54" t="s">
        <v>320</v>
      </c>
      <c r="E133" s="54" t="str">
        <f>REPLACE(REPLACE(REPLACE(D133,3,," "),5,," "),8,," ")</f>
        <v>08 1 01 S6752</v>
      </c>
      <c r="F133" s="54" t="s">
        <v>288</v>
      </c>
      <c r="G133" s="91">
        <f>'приложение 6'!H263</f>
        <v>1595.564</v>
      </c>
      <c r="H133" s="91">
        <f>'приложение 6'!I263</f>
        <v>0</v>
      </c>
      <c r="I133" s="91">
        <f t="shared" si="14"/>
        <v>1595.564</v>
      </c>
      <c r="J133" s="140">
        <f>'приложение 6'!K263</f>
        <v>0</v>
      </c>
      <c r="K133" s="91">
        <f t="shared" si="19"/>
        <v>1595.564</v>
      </c>
      <c r="L133" s="91">
        <f>'приложение 6'!M263</f>
        <v>0</v>
      </c>
      <c r="M133" s="91">
        <f>'приложение 6'!N263</f>
        <v>0</v>
      </c>
      <c r="N133" s="131">
        <f t="shared" si="15"/>
        <v>0</v>
      </c>
      <c r="O133" s="91">
        <f>'приложение 6'!P263</f>
        <v>0</v>
      </c>
      <c r="P133" s="91">
        <f>'приложение 6'!Q263</f>
        <v>0</v>
      </c>
      <c r="Q133" s="131">
        <f t="shared" si="16"/>
        <v>0</v>
      </c>
    </row>
    <row r="134" spans="1:17" ht="25.5">
      <c r="A134" s="53" t="s">
        <v>365</v>
      </c>
      <c r="B134" s="54" t="s">
        <v>32</v>
      </c>
      <c r="C134" s="54" t="s">
        <v>34</v>
      </c>
      <c r="D134" s="54"/>
      <c r="E134" s="54" t="s">
        <v>588</v>
      </c>
      <c r="F134" s="54" t="s">
        <v>364</v>
      </c>
      <c r="G134" s="91">
        <f>G135</f>
        <v>5258.591</v>
      </c>
      <c r="H134" s="91">
        <f>H135</f>
        <v>0</v>
      </c>
      <c r="I134" s="91">
        <f t="shared" si="14"/>
        <v>5258.591</v>
      </c>
      <c r="J134" s="140">
        <f>J135</f>
        <v>0</v>
      </c>
      <c r="K134" s="91">
        <f t="shared" si="19"/>
        <v>5258.591</v>
      </c>
      <c r="L134" s="91">
        <f>L135</f>
        <v>0</v>
      </c>
      <c r="M134" s="91">
        <f>M135</f>
        <v>0</v>
      </c>
      <c r="N134" s="131">
        <f t="shared" si="15"/>
        <v>0</v>
      </c>
      <c r="O134" s="91">
        <f>O135</f>
        <v>0</v>
      </c>
      <c r="P134" s="91">
        <f>P135</f>
        <v>0</v>
      </c>
      <c r="Q134" s="131">
        <f t="shared" si="16"/>
        <v>0</v>
      </c>
    </row>
    <row r="135" spans="1:17" ht="12.75">
      <c r="A135" s="53" t="s">
        <v>291</v>
      </c>
      <c r="B135" s="54" t="s">
        <v>32</v>
      </c>
      <c r="C135" s="54" t="s">
        <v>34</v>
      </c>
      <c r="D135" s="54"/>
      <c r="E135" s="54" t="s">
        <v>588</v>
      </c>
      <c r="F135" s="54" t="s">
        <v>290</v>
      </c>
      <c r="G135" s="91">
        <f>'приложение 6'!H265</f>
        <v>5258.591</v>
      </c>
      <c r="H135" s="91">
        <f>'приложение 6'!I265</f>
        <v>0</v>
      </c>
      <c r="I135" s="91">
        <f t="shared" si="14"/>
        <v>5258.591</v>
      </c>
      <c r="J135" s="140">
        <f>'приложение 6'!K265</f>
        <v>0</v>
      </c>
      <c r="K135" s="91">
        <f t="shared" si="19"/>
        <v>5258.591</v>
      </c>
      <c r="L135" s="91">
        <f>'приложение 6'!M265</f>
        <v>0</v>
      </c>
      <c r="M135" s="91">
        <f>'приложение 6'!N265</f>
        <v>0</v>
      </c>
      <c r="N135" s="131">
        <f t="shared" si="15"/>
        <v>0</v>
      </c>
      <c r="O135" s="91">
        <f>'приложение 6'!P265</f>
        <v>0</v>
      </c>
      <c r="P135" s="91">
        <f>'приложение 6'!Q265</f>
        <v>0</v>
      </c>
      <c r="Q135" s="131">
        <f t="shared" si="16"/>
        <v>0</v>
      </c>
    </row>
    <row r="136" spans="1:17" ht="25.5" hidden="1">
      <c r="A136" s="53" t="s">
        <v>42</v>
      </c>
      <c r="B136" s="54" t="s">
        <v>32</v>
      </c>
      <c r="C136" s="54" t="s">
        <v>34</v>
      </c>
      <c r="D136" s="54" t="s">
        <v>143</v>
      </c>
      <c r="E136" s="54" t="str">
        <f t="shared" si="17"/>
        <v>08 1 01 74010</v>
      </c>
      <c r="F136" s="54"/>
      <c r="G136" s="91">
        <f>G137+G139</f>
        <v>0</v>
      </c>
      <c r="H136" s="91">
        <f>H137+H139</f>
        <v>0</v>
      </c>
      <c r="I136" s="91">
        <f t="shared" si="14"/>
        <v>0</v>
      </c>
      <c r="J136" s="140">
        <f>J137+J139</f>
        <v>0</v>
      </c>
      <c r="K136" s="91">
        <f t="shared" si="19"/>
        <v>0</v>
      </c>
      <c r="L136" s="91">
        <f>L137+L139</f>
        <v>0</v>
      </c>
      <c r="M136" s="91">
        <f>M137+M139</f>
        <v>0</v>
      </c>
      <c r="N136" s="131">
        <f t="shared" si="15"/>
        <v>0</v>
      </c>
      <c r="O136" s="91">
        <f>O137+O139</f>
        <v>0</v>
      </c>
      <c r="P136" s="91">
        <f>P137+P139</f>
        <v>0</v>
      </c>
      <c r="Q136" s="131">
        <f t="shared" si="16"/>
        <v>0</v>
      </c>
    </row>
    <row r="137" spans="1:17" ht="25.5" hidden="1">
      <c r="A137" s="53" t="s">
        <v>354</v>
      </c>
      <c r="B137" s="54" t="s">
        <v>32</v>
      </c>
      <c r="C137" s="54" t="s">
        <v>34</v>
      </c>
      <c r="D137" s="54" t="s">
        <v>143</v>
      </c>
      <c r="E137" s="54" t="str">
        <f t="shared" si="17"/>
        <v>08 1 01 74010</v>
      </c>
      <c r="F137" s="54" t="s">
        <v>355</v>
      </c>
      <c r="G137" s="91">
        <f>G138</f>
        <v>0</v>
      </c>
      <c r="H137" s="91">
        <f>H138</f>
        <v>0</v>
      </c>
      <c r="I137" s="91">
        <f t="shared" si="14"/>
        <v>0</v>
      </c>
      <c r="J137" s="140">
        <f>J138</f>
        <v>0</v>
      </c>
      <c r="K137" s="91">
        <f t="shared" si="19"/>
        <v>0</v>
      </c>
      <c r="L137" s="91">
        <f>L138</f>
        <v>0</v>
      </c>
      <c r="M137" s="91">
        <f>M138</f>
        <v>0</v>
      </c>
      <c r="N137" s="131">
        <f aca="true" t="shared" si="22" ref="N137:N200">L137+M137</f>
        <v>0</v>
      </c>
      <c r="O137" s="91">
        <f>O138</f>
        <v>0</v>
      </c>
      <c r="P137" s="91">
        <f>P138</f>
        <v>0</v>
      </c>
      <c r="Q137" s="131">
        <f aca="true" t="shared" si="23" ref="Q137:Q200">O137+P137</f>
        <v>0</v>
      </c>
    </row>
    <row r="138" spans="1:17" ht="25.5" hidden="1">
      <c r="A138" s="53" t="s">
        <v>289</v>
      </c>
      <c r="B138" s="54" t="s">
        <v>32</v>
      </c>
      <c r="C138" s="54" t="s">
        <v>34</v>
      </c>
      <c r="D138" s="54" t="s">
        <v>143</v>
      </c>
      <c r="E138" s="54" t="str">
        <f t="shared" si="17"/>
        <v>08 1 01 74010</v>
      </c>
      <c r="F138" s="54" t="s">
        <v>288</v>
      </c>
      <c r="G138" s="91">
        <f>'приложение 6'!H268</f>
        <v>0</v>
      </c>
      <c r="H138" s="91">
        <f>'приложение 6'!I268</f>
        <v>0</v>
      </c>
      <c r="I138" s="91">
        <f t="shared" si="14"/>
        <v>0</v>
      </c>
      <c r="J138" s="140">
        <f>'приложение 6'!K268</f>
        <v>0</v>
      </c>
      <c r="K138" s="91">
        <f t="shared" si="19"/>
        <v>0</v>
      </c>
      <c r="L138" s="91">
        <f>'приложение 6'!M268</f>
        <v>0</v>
      </c>
      <c r="M138" s="91">
        <f>'приложение 6'!N268</f>
        <v>0</v>
      </c>
      <c r="N138" s="131">
        <f t="shared" si="22"/>
        <v>0</v>
      </c>
      <c r="O138" s="91">
        <f>'приложение 6'!P268</f>
        <v>0</v>
      </c>
      <c r="P138" s="91">
        <f>'приложение 6'!Q268</f>
        <v>0</v>
      </c>
      <c r="Q138" s="131">
        <f t="shared" si="23"/>
        <v>0</v>
      </c>
    </row>
    <row r="139" spans="1:17" ht="25.5" hidden="1">
      <c r="A139" s="53" t="s">
        <v>365</v>
      </c>
      <c r="B139" s="54" t="s">
        <v>32</v>
      </c>
      <c r="C139" s="54" t="s">
        <v>34</v>
      </c>
      <c r="D139" s="54" t="s">
        <v>143</v>
      </c>
      <c r="E139" s="54" t="str">
        <f>REPLACE(REPLACE(REPLACE(D139,3,," "),5,," "),8,," ")</f>
        <v>08 1 01 74010</v>
      </c>
      <c r="F139" s="54" t="s">
        <v>364</v>
      </c>
      <c r="G139" s="91">
        <f>G140</f>
        <v>0</v>
      </c>
      <c r="H139" s="91">
        <f>H140</f>
        <v>0</v>
      </c>
      <c r="I139" s="91">
        <f t="shared" si="14"/>
        <v>0</v>
      </c>
      <c r="J139" s="140">
        <f>J140</f>
        <v>0</v>
      </c>
      <c r="K139" s="91">
        <f t="shared" si="19"/>
        <v>0</v>
      </c>
      <c r="L139" s="91">
        <f>L140</f>
        <v>0</v>
      </c>
      <c r="M139" s="91">
        <f>M140</f>
        <v>0</v>
      </c>
      <c r="N139" s="131">
        <f t="shared" si="22"/>
        <v>0</v>
      </c>
      <c r="O139" s="91">
        <f>O140</f>
        <v>0</v>
      </c>
      <c r="P139" s="91">
        <f>P140</f>
        <v>0</v>
      </c>
      <c r="Q139" s="131">
        <f t="shared" si="23"/>
        <v>0</v>
      </c>
    </row>
    <row r="140" spans="1:17" ht="12.75" hidden="1">
      <c r="A140" s="53" t="s">
        <v>291</v>
      </c>
      <c r="B140" s="54" t="s">
        <v>32</v>
      </c>
      <c r="C140" s="54" t="s">
        <v>34</v>
      </c>
      <c r="D140" s="54" t="s">
        <v>143</v>
      </c>
      <c r="E140" s="54" t="str">
        <f>REPLACE(REPLACE(REPLACE(D140,3,," "),5,," "),8,," ")</f>
        <v>08 1 01 74010</v>
      </c>
      <c r="F140" s="54" t="s">
        <v>290</v>
      </c>
      <c r="G140" s="91">
        <f>'приложение 6'!H270</f>
        <v>0</v>
      </c>
      <c r="H140" s="91">
        <f>'приложение 6'!I270</f>
        <v>0</v>
      </c>
      <c r="I140" s="91">
        <f t="shared" si="14"/>
        <v>0</v>
      </c>
      <c r="J140" s="140">
        <f>'приложение 6'!K270</f>
        <v>0</v>
      </c>
      <c r="K140" s="91">
        <f t="shared" si="19"/>
        <v>0</v>
      </c>
      <c r="L140" s="91">
        <f>'приложение 6'!M270</f>
        <v>0</v>
      </c>
      <c r="M140" s="91">
        <f>'приложение 6'!N270</f>
        <v>0</v>
      </c>
      <c r="N140" s="131">
        <f t="shared" si="22"/>
        <v>0</v>
      </c>
      <c r="O140" s="91">
        <f>'приложение 6'!P270</f>
        <v>0</v>
      </c>
      <c r="P140" s="91">
        <f>'приложение 6'!Q270</f>
        <v>0</v>
      </c>
      <c r="Q140" s="131">
        <f t="shared" si="23"/>
        <v>0</v>
      </c>
    </row>
    <row r="141" spans="1:17" ht="15" customHeight="1">
      <c r="A141" s="53" t="s">
        <v>92</v>
      </c>
      <c r="B141" s="54" t="s">
        <v>32</v>
      </c>
      <c r="C141" s="54" t="s">
        <v>34</v>
      </c>
      <c r="D141" s="54" t="s">
        <v>144</v>
      </c>
      <c r="E141" s="54" t="str">
        <f t="shared" si="17"/>
        <v>08 1 01 74020</v>
      </c>
      <c r="F141" s="54"/>
      <c r="G141" s="91">
        <f>G142</f>
        <v>9386.906</v>
      </c>
      <c r="H141" s="91">
        <f>H142</f>
        <v>0</v>
      </c>
      <c r="I141" s="91">
        <f t="shared" si="14"/>
        <v>9386.906</v>
      </c>
      <c r="J141" s="140">
        <f>J142</f>
        <v>22.016</v>
      </c>
      <c r="K141" s="91">
        <f t="shared" si="19"/>
        <v>9408.922</v>
      </c>
      <c r="L141" s="91">
        <f>L142</f>
        <v>5300</v>
      </c>
      <c r="M141" s="91">
        <f>M142</f>
        <v>-82.661</v>
      </c>
      <c r="N141" s="131">
        <f t="shared" si="22"/>
        <v>5217.339</v>
      </c>
      <c r="O141" s="91">
        <f>O142</f>
        <v>26097.436</v>
      </c>
      <c r="P141" s="91">
        <f>P142</f>
        <v>-5147.096</v>
      </c>
      <c r="Q141" s="131">
        <f t="shared" si="23"/>
        <v>20950.340000000004</v>
      </c>
    </row>
    <row r="142" spans="1:17" ht="25.5">
      <c r="A142" s="53" t="s">
        <v>354</v>
      </c>
      <c r="B142" s="54" t="s">
        <v>32</v>
      </c>
      <c r="C142" s="54" t="s">
        <v>34</v>
      </c>
      <c r="D142" s="54" t="s">
        <v>144</v>
      </c>
      <c r="E142" s="54" t="str">
        <f t="shared" si="17"/>
        <v>08 1 01 74020</v>
      </c>
      <c r="F142" s="54" t="s">
        <v>355</v>
      </c>
      <c r="G142" s="91">
        <f>G143</f>
        <v>9386.906</v>
      </c>
      <c r="H142" s="91">
        <f>H143</f>
        <v>0</v>
      </c>
      <c r="I142" s="91">
        <f t="shared" si="14"/>
        <v>9386.906</v>
      </c>
      <c r="J142" s="140">
        <f>J143</f>
        <v>22.016</v>
      </c>
      <c r="K142" s="91">
        <f t="shared" si="19"/>
        <v>9408.922</v>
      </c>
      <c r="L142" s="91">
        <f>L143</f>
        <v>5300</v>
      </c>
      <c r="M142" s="91">
        <f>M143</f>
        <v>-82.661</v>
      </c>
      <c r="N142" s="131">
        <f t="shared" si="22"/>
        <v>5217.339</v>
      </c>
      <c r="O142" s="91">
        <f>O143</f>
        <v>26097.436</v>
      </c>
      <c r="P142" s="91">
        <f>P143</f>
        <v>-5147.096</v>
      </c>
      <c r="Q142" s="131">
        <f t="shared" si="23"/>
        <v>20950.340000000004</v>
      </c>
    </row>
    <row r="143" spans="1:17" ht="25.5">
      <c r="A143" s="53" t="s">
        <v>289</v>
      </c>
      <c r="B143" s="54" t="s">
        <v>32</v>
      </c>
      <c r="C143" s="54" t="s">
        <v>34</v>
      </c>
      <c r="D143" s="54" t="s">
        <v>144</v>
      </c>
      <c r="E143" s="54" t="str">
        <f t="shared" si="17"/>
        <v>08 1 01 74020</v>
      </c>
      <c r="F143" s="54" t="s">
        <v>288</v>
      </c>
      <c r="G143" s="91">
        <f>'приложение 6'!H273</f>
        <v>9386.906</v>
      </c>
      <c r="H143" s="91">
        <f>'приложение 6'!I273</f>
        <v>0</v>
      </c>
      <c r="I143" s="91">
        <f aca="true" t="shared" si="24" ref="I143:I206">G143+H143</f>
        <v>9386.906</v>
      </c>
      <c r="J143" s="140">
        <f>'приложение 6'!K273</f>
        <v>22.016</v>
      </c>
      <c r="K143" s="91">
        <f t="shared" si="19"/>
        <v>9408.922</v>
      </c>
      <c r="L143" s="91">
        <f>'приложение 6'!M273</f>
        <v>5300</v>
      </c>
      <c r="M143" s="91">
        <f>'приложение 6'!N273</f>
        <v>-82.661</v>
      </c>
      <c r="N143" s="131">
        <f t="shared" si="22"/>
        <v>5217.339</v>
      </c>
      <c r="O143" s="91">
        <f>'приложение 6'!P273</f>
        <v>26097.436</v>
      </c>
      <c r="P143" s="91">
        <f>'приложение 6'!Q273</f>
        <v>-5147.096</v>
      </c>
      <c r="Q143" s="131">
        <f t="shared" si="23"/>
        <v>20950.340000000004</v>
      </c>
    </row>
    <row r="144" spans="1:17" ht="38.25" hidden="1">
      <c r="A144" s="53" t="s">
        <v>313</v>
      </c>
      <c r="B144" s="54" t="s">
        <v>32</v>
      </c>
      <c r="C144" s="54" t="s">
        <v>34</v>
      </c>
      <c r="D144" s="54" t="s">
        <v>145</v>
      </c>
      <c r="E144" s="54" t="str">
        <f t="shared" si="17"/>
        <v>08 1 02 00000</v>
      </c>
      <c r="F144" s="54"/>
      <c r="G144" s="91">
        <f>G145+G148</f>
        <v>0</v>
      </c>
      <c r="H144" s="91">
        <f>H145+H148</f>
        <v>0</v>
      </c>
      <c r="I144" s="91">
        <f t="shared" si="24"/>
        <v>0</v>
      </c>
      <c r="J144" s="140">
        <f>J145+J148</f>
        <v>0</v>
      </c>
      <c r="K144" s="91">
        <f t="shared" si="19"/>
        <v>0</v>
      </c>
      <c r="L144" s="91">
        <f>L145+L148</f>
        <v>0</v>
      </c>
      <c r="M144" s="91">
        <f>M145+M148</f>
        <v>0</v>
      </c>
      <c r="N144" s="131">
        <f t="shared" si="22"/>
        <v>0</v>
      </c>
      <c r="O144" s="91">
        <f>O145+O148</f>
        <v>0</v>
      </c>
      <c r="P144" s="91">
        <f>P145+P148</f>
        <v>0</v>
      </c>
      <c r="Q144" s="131">
        <f t="shared" si="23"/>
        <v>0</v>
      </c>
    </row>
    <row r="145" spans="1:17" ht="16.5" customHeight="1" hidden="1">
      <c r="A145" s="53" t="s">
        <v>55</v>
      </c>
      <c r="B145" s="54" t="s">
        <v>32</v>
      </c>
      <c r="C145" s="54" t="s">
        <v>34</v>
      </c>
      <c r="D145" s="54" t="s">
        <v>146</v>
      </c>
      <c r="E145" s="54" t="str">
        <f t="shared" si="17"/>
        <v>08 1 02 74030</v>
      </c>
      <c r="F145" s="54"/>
      <c r="G145" s="91">
        <f>G146</f>
        <v>0</v>
      </c>
      <c r="H145" s="91">
        <f>H146</f>
        <v>0</v>
      </c>
      <c r="I145" s="91">
        <f t="shared" si="24"/>
        <v>0</v>
      </c>
      <c r="J145" s="140">
        <f>J146</f>
        <v>0</v>
      </c>
      <c r="K145" s="91">
        <f t="shared" si="19"/>
        <v>0</v>
      </c>
      <c r="L145" s="91">
        <f>L146</f>
        <v>0</v>
      </c>
      <c r="M145" s="91">
        <f>M146</f>
        <v>0</v>
      </c>
      <c r="N145" s="131">
        <f t="shared" si="22"/>
        <v>0</v>
      </c>
      <c r="O145" s="91">
        <f>O146</f>
        <v>0</v>
      </c>
      <c r="P145" s="91">
        <f>P146</f>
        <v>0</v>
      </c>
      <c r="Q145" s="131">
        <f t="shared" si="23"/>
        <v>0</v>
      </c>
    </row>
    <row r="146" spans="1:17" ht="25.5" hidden="1">
      <c r="A146" s="53" t="s">
        <v>354</v>
      </c>
      <c r="B146" s="54" t="s">
        <v>32</v>
      </c>
      <c r="C146" s="54" t="s">
        <v>34</v>
      </c>
      <c r="D146" s="54" t="s">
        <v>146</v>
      </c>
      <c r="E146" s="54" t="str">
        <f t="shared" si="17"/>
        <v>08 1 02 74030</v>
      </c>
      <c r="F146" s="54" t="s">
        <v>355</v>
      </c>
      <c r="G146" s="91">
        <f>G147</f>
        <v>0</v>
      </c>
      <c r="H146" s="91">
        <f>H147</f>
        <v>0</v>
      </c>
      <c r="I146" s="91">
        <f t="shared" si="24"/>
        <v>0</v>
      </c>
      <c r="J146" s="140">
        <f>J147</f>
        <v>0</v>
      </c>
      <c r="K146" s="91">
        <f t="shared" si="19"/>
        <v>0</v>
      </c>
      <c r="L146" s="91">
        <f>L147</f>
        <v>0</v>
      </c>
      <c r="M146" s="91">
        <f>M147</f>
        <v>0</v>
      </c>
      <c r="N146" s="131">
        <f t="shared" si="22"/>
        <v>0</v>
      </c>
      <c r="O146" s="91">
        <f>O147</f>
        <v>0</v>
      </c>
      <c r="P146" s="91">
        <f>P147</f>
        <v>0</v>
      </c>
      <c r="Q146" s="131">
        <f t="shared" si="23"/>
        <v>0</v>
      </c>
    </row>
    <row r="147" spans="1:17" ht="25.5" hidden="1">
      <c r="A147" s="53" t="s">
        <v>289</v>
      </c>
      <c r="B147" s="54" t="s">
        <v>32</v>
      </c>
      <c r="C147" s="54" t="s">
        <v>34</v>
      </c>
      <c r="D147" s="54" t="s">
        <v>146</v>
      </c>
      <c r="E147" s="54" t="str">
        <f t="shared" si="17"/>
        <v>08 1 02 74030</v>
      </c>
      <c r="F147" s="54" t="s">
        <v>288</v>
      </c>
      <c r="G147" s="91">
        <f>'приложение 6'!H277</f>
        <v>0</v>
      </c>
      <c r="H147" s="91">
        <f>'приложение 6'!I277</f>
        <v>0</v>
      </c>
      <c r="I147" s="91">
        <f t="shared" si="24"/>
        <v>0</v>
      </c>
      <c r="J147" s="140">
        <f>'приложение 6'!K277</f>
        <v>0</v>
      </c>
      <c r="K147" s="91">
        <f t="shared" si="19"/>
        <v>0</v>
      </c>
      <c r="L147" s="91">
        <f>'приложение 6'!M277</f>
        <v>0</v>
      </c>
      <c r="M147" s="91">
        <f>'приложение 6'!N277</f>
        <v>0</v>
      </c>
      <c r="N147" s="131">
        <f t="shared" si="22"/>
        <v>0</v>
      </c>
      <c r="O147" s="91">
        <f>'приложение 6'!P277</f>
        <v>0</v>
      </c>
      <c r="P147" s="91">
        <f>'приложение 6'!Q277</f>
        <v>0</v>
      </c>
      <c r="Q147" s="131">
        <f t="shared" si="23"/>
        <v>0</v>
      </c>
    </row>
    <row r="148" spans="1:17" ht="16.5" customHeight="1" hidden="1">
      <c r="A148" s="53" t="s">
        <v>393</v>
      </c>
      <c r="B148" s="54" t="s">
        <v>32</v>
      </c>
      <c r="C148" s="54" t="s">
        <v>34</v>
      </c>
      <c r="D148" s="54" t="s">
        <v>394</v>
      </c>
      <c r="E148" s="54" t="str">
        <f t="shared" si="17"/>
        <v>08 1 02 74060</v>
      </c>
      <c r="F148" s="54"/>
      <c r="G148" s="91">
        <f>G149</f>
        <v>0</v>
      </c>
      <c r="H148" s="91">
        <f>H149</f>
        <v>0</v>
      </c>
      <c r="I148" s="91">
        <f t="shared" si="24"/>
        <v>0</v>
      </c>
      <c r="J148" s="140">
        <f>J149</f>
        <v>0</v>
      </c>
      <c r="K148" s="91">
        <f t="shared" si="19"/>
        <v>0</v>
      </c>
      <c r="L148" s="91">
        <f>L149</f>
        <v>0</v>
      </c>
      <c r="M148" s="91">
        <f>M149</f>
        <v>0</v>
      </c>
      <c r="N148" s="131">
        <f t="shared" si="22"/>
        <v>0</v>
      </c>
      <c r="O148" s="91">
        <f>O149</f>
        <v>0</v>
      </c>
      <c r="P148" s="91">
        <f>P149</f>
        <v>0</v>
      </c>
      <c r="Q148" s="131">
        <f t="shared" si="23"/>
        <v>0</v>
      </c>
    </row>
    <row r="149" spans="1:17" ht="25.5" hidden="1">
      <c r="A149" s="53" t="s">
        <v>354</v>
      </c>
      <c r="B149" s="54" t="s">
        <v>32</v>
      </c>
      <c r="C149" s="54" t="s">
        <v>34</v>
      </c>
      <c r="D149" s="54" t="s">
        <v>394</v>
      </c>
      <c r="E149" s="54" t="str">
        <f t="shared" si="17"/>
        <v>08 1 02 74060</v>
      </c>
      <c r="F149" s="54" t="s">
        <v>355</v>
      </c>
      <c r="G149" s="91">
        <f>G150</f>
        <v>0</v>
      </c>
      <c r="H149" s="91">
        <f>H150</f>
        <v>0</v>
      </c>
      <c r="I149" s="91">
        <f t="shared" si="24"/>
        <v>0</v>
      </c>
      <c r="J149" s="140">
        <f>J150</f>
        <v>0</v>
      </c>
      <c r="K149" s="91">
        <f t="shared" si="19"/>
        <v>0</v>
      </c>
      <c r="L149" s="91">
        <f>L150</f>
        <v>0</v>
      </c>
      <c r="M149" s="91">
        <f>M150</f>
        <v>0</v>
      </c>
      <c r="N149" s="131">
        <f t="shared" si="22"/>
        <v>0</v>
      </c>
      <c r="O149" s="91">
        <f>O150</f>
        <v>0</v>
      </c>
      <c r="P149" s="91">
        <f>P150</f>
        <v>0</v>
      </c>
      <c r="Q149" s="131">
        <f t="shared" si="23"/>
        <v>0</v>
      </c>
    </row>
    <row r="150" spans="1:17" ht="25.5" hidden="1">
      <c r="A150" s="53" t="s">
        <v>289</v>
      </c>
      <c r="B150" s="54" t="s">
        <v>32</v>
      </c>
      <c r="C150" s="54" t="s">
        <v>34</v>
      </c>
      <c r="D150" s="54" t="s">
        <v>394</v>
      </c>
      <c r="E150" s="54" t="str">
        <f t="shared" si="17"/>
        <v>08 1 02 74060</v>
      </c>
      <c r="F150" s="54" t="s">
        <v>288</v>
      </c>
      <c r="G150" s="91">
        <f>'приложение 6'!H280</f>
        <v>0</v>
      </c>
      <c r="H150" s="91">
        <f>'приложение 6'!I280</f>
        <v>0</v>
      </c>
      <c r="I150" s="91">
        <f t="shared" si="24"/>
        <v>0</v>
      </c>
      <c r="J150" s="140">
        <f>'приложение 6'!K280</f>
        <v>0</v>
      </c>
      <c r="K150" s="91">
        <f t="shared" si="19"/>
        <v>0</v>
      </c>
      <c r="L150" s="91">
        <f>'приложение 6'!M280</f>
        <v>0</v>
      </c>
      <c r="M150" s="91">
        <f>'приложение 6'!N280</f>
        <v>0</v>
      </c>
      <c r="N150" s="131">
        <f t="shared" si="22"/>
        <v>0</v>
      </c>
      <c r="O150" s="91">
        <f>'приложение 6'!P280</f>
        <v>0</v>
      </c>
      <c r="P150" s="91">
        <f>'приложение 6'!Q280</f>
        <v>0</v>
      </c>
      <c r="Q150" s="131">
        <f t="shared" si="23"/>
        <v>0</v>
      </c>
    </row>
    <row r="151" spans="1:17" ht="38.25">
      <c r="A151" s="53" t="s">
        <v>251</v>
      </c>
      <c r="B151" s="54" t="s">
        <v>32</v>
      </c>
      <c r="C151" s="54" t="s">
        <v>34</v>
      </c>
      <c r="D151" s="54" t="s">
        <v>147</v>
      </c>
      <c r="E151" s="54" t="str">
        <f t="shared" si="17"/>
        <v>08 1 03 00000</v>
      </c>
      <c r="F151" s="54"/>
      <c r="G151" s="91">
        <f>G152+G155</f>
        <v>6000</v>
      </c>
      <c r="H151" s="91">
        <f>H152+H155</f>
        <v>0</v>
      </c>
      <c r="I151" s="91">
        <f t="shared" si="24"/>
        <v>6000</v>
      </c>
      <c r="J151" s="140">
        <f>J152+J155</f>
        <v>0</v>
      </c>
      <c r="K151" s="91">
        <f t="shared" si="19"/>
        <v>6000</v>
      </c>
      <c r="L151" s="91">
        <f>L152+L155</f>
        <v>5000</v>
      </c>
      <c r="M151" s="91">
        <f>M152+M155</f>
        <v>0</v>
      </c>
      <c r="N151" s="131">
        <f t="shared" si="22"/>
        <v>5000</v>
      </c>
      <c r="O151" s="91">
        <f>O152+O155</f>
        <v>5500</v>
      </c>
      <c r="P151" s="91">
        <f>P152+P155</f>
        <v>0</v>
      </c>
      <c r="Q151" s="131">
        <f t="shared" si="23"/>
        <v>5500</v>
      </c>
    </row>
    <row r="152" spans="1:17" ht="15" customHeight="1" hidden="1">
      <c r="A152" s="53" t="s">
        <v>55</v>
      </c>
      <c r="B152" s="54" t="s">
        <v>32</v>
      </c>
      <c r="C152" s="54" t="s">
        <v>34</v>
      </c>
      <c r="D152" s="54" t="s">
        <v>372</v>
      </c>
      <c r="E152" s="54" t="str">
        <f t="shared" si="17"/>
        <v>08 1 03 74030</v>
      </c>
      <c r="F152" s="54"/>
      <c r="G152" s="91">
        <f>G153</f>
        <v>0</v>
      </c>
      <c r="H152" s="91">
        <f>H153</f>
        <v>0</v>
      </c>
      <c r="I152" s="91">
        <f t="shared" si="24"/>
        <v>0</v>
      </c>
      <c r="J152" s="140">
        <f>J153</f>
        <v>0</v>
      </c>
      <c r="K152" s="91">
        <f t="shared" si="19"/>
        <v>0</v>
      </c>
      <c r="L152" s="91">
        <f>L153</f>
        <v>0</v>
      </c>
      <c r="M152" s="91">
        <f>M153</f>
        <v>0</v>
      </c>
      <c r="N152" s="131">
        <f t="shared" si="22"/>
        <v>0</v>
      </c>
      <c r="O152" s="91">
        <f>O153</f>
        <v>0</v>
      </c>
      <c r="P152" s="91">
        <f>P153</f>
        <v>0</v>
      </c>
      <c r="Q152" s="131">
        <f t="shared" si="23"/>
        <v>0</v>
      </c>
    </row>
    <row r="153" spans="1:17" ht="25.5" hidden="1">
      <c r="A153" s="53" t="s">
        <v>354</v>
      </c>
      <c r="B153" s="54" t="s">
        <v>32</v>
      </c>
      <c r="C153" s="54" t="s">
        <v>34</v>
      </c>
      <c r="D153" s="54" t="s">
        <v>372</v>
      </c>
      <c r="E153" s="54" t="str">
        <f t="shared" si="17"/>
        <v>08 1 03 74030</v>
      </c>
      <c r="F153" s="54" t="s">
        <v>355</v>
      </c>
      <c r="G153" s="91">
        <f>G154</f>
        <v>0</v>
      </c>
      <c r="H153" s="91">
        <f>H154</f>
        <v>0</v>
      </c>
      <c r="I153" s="91">
        <f t="shared" si="24"/>
        <v>0</v>
      </c>
      <c r="J153" s="140">
        <f>J154</f>
        <v>0</v>
      </c>
      <c r="K153" s="91">
        <f t="shared" si="19"/>
        <v>0</v>
      </c>
      <c r="L153" s="91">
        <f>L154</f>
        <v>0</v>
      </c>
      <c r="M153" s="91">
        <f>M154</f>
        <v>0</v>
      </c>
      <c r="N153" s="131">
        <f t="shared" si="22"/>
        <v>0</v>
      </c>
      <c r="O153" s="91">
        <f>O154</f>
        <v>0</v>
      </c>
      <c r="P153" s="91">
        <f>P154</f>
        <v>0</v>
      </c>
      <c r="Q153" s="131">
        <f t="shared" si="23"/>
        <v>0</v>
      </c>
    </row>
    <row r="154" spans="1:17" ht="25.5" hidden="1">
      <c r="A154" s="53" t="s">
        <v>289</v>
      </c>
      <c r="B154" s="54" t="s">
        <v>32</v>
      </c>
      <c r="C154" s="54" t="s">
        <v>34</v>
      </c>
      <c r="D154" s="54" t="s">
        <v>372</v>
      </c>
      <c r="E154" s="54" t="str">
        <f t="shared" si="17"/>
        <v>08 1 03 74030</v>
      </c>
      <c r="F154" s="54" t="s">
        <v>288</v>
      </c>
      <c r="G154" s="91">
        <f>'приложение 6'!H284</f>
        <v>0</v>
      </c>
      <c r="H154" s="91">
        <f>'приложение 6'!I284</f>
        <v>0</v>
      </c>
      <c r="I154" s="91">
        <f t="shared" si="24"/>
        <v>0</v>
      </c>
      <c r="J154" s="140">
        <f>'приложение 6'!K284</f>
        <v>0</v>
      </c>
      <c r="K154" s="91">
        <f t="shared" si="19"/>
        <v>0</v>
      </c>
      <c r="L154" s="91">
        <f>'приложение 6'!M284</f>
        <v>0</v>
      </c>
      <c r="M154" s="91">
        <f>'приложение 6'!N284</f>
        <v>0</v>
      </c>
      <c r="N154" s="131">
        <f t="shared" si="22"/>
        <v>0</v>
      </c>
      <c r="O154" s="91">
        <f>'приложение 6'!P284</f>
        <v>0</v>
      </c>
      <c r="P154" s="91">
        <f>'приложение 6'!Q284</f>
        <v>0</v>
      </c>
      <c r="Q154" s="131">
        <f t="shared" si="23"/>
        <v>0</v>
      </c>
    </row>
    <row r="155" spans="1:17" ht="12.75">
      <c r="A155" s="53" t="s">
        <v>56</v>
      </c>
      <c r="B155" s="54" t="s">
        <v>32</v>
      </c>
      <c r="C155" s="54" t="s">
        <v>34</v>
      </c>
      <c r="D155" s="54" t="s">
        <v>148</v>
      </c>
      <c r="E155" s="54" t="str">
        <f t="shared" si="17"/>
        <v>08 1 03 74050</v>
      </c>
      <c r="F155" s="54"/>
      <c r="G155" s="91">
        <f>G156</f>
        <v>6000</v>
      </c>
      <c r="H155" s="91">
        <f>H156</f>
        <v>0</v>
      </c>
      <c r="I155" s="91">
        <f t="shared" si="24"/>
        <v>6000</v>
      </c>
      <c r="J155" s="140">
        <f>J156</f>
        <v>0</v>
      </c>
      <c r="K155" s="91">
        <f t="shared" si="19"/>
        <v>6000</v>
      </c>
      <c r="L155" s="91">
        <f>L156</f>
        <v>5000</v>
      </c>
      <c r="M155" s="91">
        <f>M156</f>
        <v>0</v>
      </c>
      <c r="N155" s="131">
        <f t="shared" si="22"/>
        <v>5000</v>
      </c>
      <c r="O155" s="91">
        <f>O156</f>
        <v>5500</v>
      </c>
      <c r="P155" s="91">
        <f>P156</f>
        <v>0</v>
      </c>
      <c r="Q155" s="131">
        <f t="shared" si="23"/>
        <v>5500</v>
      </c>
    </row>
    <row r="156" spans="1:17" ht="25.5">
      <c r="A156" s="53" t="s">
        <v>354</v>
      </c>
      <c r="B156" s="54" t="s">
        <v>32</v>
      </c>
      <c r="C156" s="54" t="s">
        <v>34</v>
      </c>
      <c r="D156" s="54" t="s">
        <v>148</v>
      </c>
      <c r="E156" s="54" t="str">
        <f t="shared" si="17"/>
        <v>08 1 03 74050</v>
      </c>
      <c r="F156" s="54" t="s">
        <v>355</v>
      </c>
      <c r="G156" s="91">
        <f>G157</f>
        <v>6000</v>
      </c>
      <c r="H156" s="91">
        <f>H157</f>
        <v>0</v>
      </c>
      <c r="I156" s="91">
        <f t="shared" si="24"/>
        <v>6000</v>
      </c>
      <c r="J156" s="140">
        <f>J157</f>
        <v>0</v>
      </c>
      <c r="K156" s="91">
        <f t="shared" si="19"/>
        <v>6000</v>
      </c>
      <c r="L156" s="91">
        <f>L157</f>
        <v>5000</v>
      </c>
      <c r="M156" s="91">
        <f>M157</f>
        <v>0</v>
      </c>
      <c r="N156" s="131">
        <f t="shared" si="22"/>
        <v>5000</v>
      </c>
      <c r="O156" s="91">
        <f>O157</f>
        <v>5500</v>
      </c>
      <c r="P156" s="91">
        <f>P157</f>
        <v>0</v>
      </c>
      <c r="Q156" s="131">
        <f t="shared" si="23"/>
        <v>5500</v>
      </c>
    </row>
    <row r="157" spans="1:17" ht="25.5">
      <c r="A157" s="53" t="s">
        <v>289</v>
      </c>
      <c r="B157" s="54" t="s">
        <v>32</v>
      </c>
      <c r="C157" s="54" t="s">
        <v>34</v>
      </c>
      <c r="D157" s="54" t="s">
        <v>148</v>
      </c>
      <c r="E157" s="54" t="str">
        <f t="shared" si="17"/>
        <v>08 1 03 74050</v>
      </c>
      <c r="F157" s="54" t="s">
        <v>288</v>
      </c>
      <c r="G157" s="91">
        <f>'приложение 6'!H287</f>
        <v>6000</v>
      </c>
      <c r="H157" s="91">
        <f>'приложение 6'!I287</f>
        <v>0</v>
      </c>
      <c r="I157" s="91">
        <f t="shared" si="24"/>
        <v>6000</v>
      </c>
      <c r="J157" s="140">
        <f>'приложение 6'!K287</f>
        <v>0</v>
      </c>
      <c r="K157" s="91">
        <f t="shared" si="19"/>
        <v>6000</v>
      </c>
      <c r="L157" s="91">
        <f>'приложение 6'!M287</f>
        <v>5000</v>
      </c>
      <c r="M157" s="91">
        <f>'приложение 6'!N287</f>
        <v>0</v>
      </c>
      <c r="N157" s="131">
        <f t="shared" si="22"/>
        <v>5000</v>
      </c>
      <c r="O157" s="91">
        <f>'приложение 6'!P287</f>
        <v>5500</v>
      </c>
      <c r="P157" s="91">
        <f>'приложение 6'!Q287</f>
        <v>0</v>
      </c>
      <c r="Q157" s="131">
        <f t="shared" si="23"/>
        <v>5500</v>
      </c>
    </row>
    <row r="158" spans="1:17" ht="15" customHeight="1" hidden="1">
      <c r="A158" s="53" t="s">
        <v>99</v>
      </c>
      <c r="B158" s="54" t="s">
        <v>32</v>
      </c>
      <c r="C158" s="54" t="s">
        <v>34</v>
      </c>
      <c r="D158" s="54" t="s">
        <v>98</v>
      </c>
      <c r="E158" s="54" t="str">
        <f t="shared" si="17"/>
        <v>99 0 00 00000</v>
      </c>
      <c r="F158" s="54"/>
      <c r="G158" s="91">
        <f>G159</f>
        <v>0</v>
      </c>
      <c r="H158" s="91">
        <f>H159</f>
        <v>0</v>
      </c>
      <c r="I158" s="91">
        <f t="shared" si="24"/>
        <v>0</v>
      </c>
      <c r="J158" s="140">
        <f>J159</f>
        <v>0</v>
      </c>
      <c r="K158" s="91">
        <f t="shared" si="19"/>
        <v>0</v>
      </c>
      <c r="L158" s="91">
        <f>L159</f>
        <v>0</v>
      </c>
      <c r="M158" s="91">
        <f>M159</f>
        <v>0</v>
      </c>
      <c r="N158" s="131">
        <f t="shared" si="22"/>
        <v>0</v>
      </c>
      <c r="O158" s="91">
        <f>O159</f>
        <v>0</v>
      </c>
      <c r="P158" s="91">
        <f>P159</f>
        <v>0</v>
      </c>
      <c r="Q158" s="131">
        <f t="shared" si="23"/>
        <v>0</v>
      </c>
    </row>
    <row r="159" spans="1:17" ht="15" customHeight="1" hidden="1">
      <c r="A159" s="53" t="s">
        <v>435</v>
      </c>
      <c r="B159" s="54" t="s">
        <v>32</v>
      </c>
      <c r="C159" s="54" t="s">
        <v>34</v>
      </c>
      <c r="D159" s="54" t="s">
        <v>299</v>
      </c>
      <c r="E159" s="54" t="str">
        <f t="shared" si="17"/>
        <v>99 9 00 60530</v>
      </c>
      <c r="F159" s="54"/>
      <c r="G159" s="91">
        <f>G160+G162</f>
        <v>0</v>
      </c>
      <c r="H159" s="91">
        <f>H160+H162</f>
        <v>0</v>
      </c>
      <c r="I159" s="91">
        <f t="shared" si="24"/>
        <v>0</v>
      </c>
      <c r="J159" s="140">
        <f>J160+J162</f>
        <v>0</v>
      </c>
      <c r="K159" s="91">
        <f t="shared" si="19"/>
        <v>0</v>
      </c>
      <c r="L159" s="91">
        <f>L160+L162</f>
        <v>0</v>
      </c>
      <c r="M159" s="91">
        <f>M160+M162</f>
        <v>0</v>
      </c>
      <c r="N159" s="131">
        <f t="shared" si="22"/>
        <v>0</v>
      </c>
      <c r="O159" s="91">
        <f>O160+O162</f>
        <v>0</v>
      </c>
      <c r="P159" s="91">
        <f>P160+P162</f>
        <v>0</v>
      </c>
      <c r="Q159" s="131">
        <f t="shared" si="23"/>
        <v>0</v>
      </c>
    </row>
    <row r="160" spans="1:17" ht="25.5" hidden="1">
      <c r="A160" s="53" t="s">
        <v>354</v>
      </c>
      <c r="B160" s="54" t="s">
        <v>32</v>
      </c>
      <c r="C160" s="54" t="s">
        <v>34</v>
      </c>
      <c r="D160" s="54" t="s">
        <v>299</v>
      </c>
      <c r="E160" s="54" t="str">
        <f t="shared" si="17"/>
        <v>99 9 00 60530</v>
      </c>
      <c r="F160" s="54" t="s">
        <v>355</v>
      </c>
      <c r="G160" s="91">
        <f>G161</f>
        <v>0</v>
      </c>
      <c r="H160" s="91">
        <f>H161</f>
        <v>0</v>
      </c>
      <c r="I160" s="91">
        <f t="shared" si="24"/>
        <v>0</v>
      </c>
      <c r="J160" s="140">
        <f>J161</f>
        <v>0</v>
      </c>
      <c r="K160" s="91">
        <f t="shared" si="19"/>
        <v>0</v>
      </c>
      <c r="L160" s="91">
        <f>L161</f>
        <v>0</v>
      </c>
      <c r="M160" s="91">
        <f>M161</f>
        <v>0</v>
      </c>
      <c r="N160" s="131">
        <f t="shared" si="22"/>
        <v>0</v>
      </c>
      <c r="O160" s="91">
        <f>O161</f>
        <v>0</v>
      </c>
      <c r="P160" s="91">
        <f>P161</f>
        <v>0</v>
      </c>
      <c r="Q160" s="131">
        <f t="shared" si="23"/>
        <v>0</v>
      </c>
    </row>
    <row r="161" spans="1:17" ht="25.5" hidden="1">
      <c r="A161" s="53" t="s">
        <v>289</v>
      </c>
      <c r="B161" s="54" t="s">
        <v>32</v>
      </c>
      <c r="C161" s="54" t="s">
        <v>34</v>
      </c>
      <c r="D161" s="54" t="s">
        <v>299</v>
      </c>
      <c r="E161" s="54" t="str">
        <f t="shared" si="17"/>
        <v>99 9 00 60530</v>
      </c>
      <c r="F161" s="54" t="s">
        <v>288</v>
      </c>
      <c r="G161" s="91">
        <f>'приложение 6'!AA291</f>
        <v>0</v>
      </c>
      <c r="H161" s="91">
        <f>'приложение 6'!H291</f>
        <v>0</v>
      </c>
      <c r="I161" s="91">
        <f t="shared" si="24"/>
        <v>0</v>
      </c>
      <c r="J161" s="140">
        <f>'приложение 6'!J291</f>
        <v>0</v>
      </c>
      <c r="K161" s="91">
        <f aca="true" t="shared" si="25" ref="K161:K224">I161+J161</f>
        <v>0</v>
      </c>
      <c r="L161" s="91">
        <f>'приложение 6'!AD291</f>
        <v>0</v>
      </c>
      <c r="M161" s="91">
        <f>'приложение 6'!AE291</f>
        <v>0</v>
      </c>
      <c r="N161" s="131">
        <f t="shared" si="22"/>
        <v>0</v>
      </c>
      <c r="O161" s="91">
        <f>'приложение 6'!AG291</f>
        <v>0</v>
      </c>
      <c r="P161" s="91">
        <f>'приложение 6'!AH291</f>
        <v>0</v>
      </c>
      <c r="Q161" s="131">
        <f t="shared" si="23"/>
        <v>0</v>
      </c>
    </row>
    <row r="162" spans="1:17" ht="15" customHeight="1" hidden="1">
      <c r="A162" s="53" t="s">
        <v>356</v>
      </c>
      <c r="B162" s="54" t="s">
        <v>32</v>
      </c>
      <c r="C162" s="54" t="s">
        <v>34</v>
      </c>
      <c r="D162" s="54" t="s">
        <v>299</v>
      </c>
      <c r="E162" s="54" t="str">
        <f>REPLACE(REPLACE(REPLACE(D162,3,," "),5,," "),8,," ")</f>
        <v>99 9 00 60530</v>
      </c>
      <c r="F162" s="54" t="s">
        <v>357</v>
      </c>
      <c r="G162" s="91">
        <f>G163</f>
        <v>0</v>
      </c>
      <c r="H162" s="91">
        <f>H163</f>
        <v>0</v>
      </c>
      <c r="I162" s="91">
        <f t="shared" si="24"/>
        <v>0</v>
      </c>
      <c r="J162" s="140">
        <f>J163</f>
        <v>0</v>
      </c>
      <c r="K162" s="91">
        <f t="shared" si="25"/>
        <v>0</v>
      </c>
      <c r="L162" s="91">
        <f>L163</f>
        <v>0</v>
      </c>
      <c r="M162" s="91">
        <f>M163</f>
        <v>0</v>
      </c>
      <c r="N162" s="131">
        <f t="shared" si="22"/>
        <v>0</v>
      </c>
      <c r="O162" s="91">
        <f>O163</f>
        <v>0</v>
      </c>
      <c r="P162" s="91">
        <f>P163</f>
        <v>0</v>
      </c>
      <c r="Q162" s="131">
        <f t="shared" si="23"/>
        <v>0</v>
      </c>
    </row>
    <row r="163" spans="1:17" ht="15" customHeight="1" hidden="1">
      <c r="A163" s="53" t="s">
        <v>368</v>
      </c>
      <c r="B163" s="54" t="s">
        <v>32</v>
      </c>
      <c r="C163" s="54" t="s">
        <v>34</v>
      </c>
      <c r="D163" s="54" t="s">
        <v>299</v>
      </c>
      <c r="E163" s="54" t="str">
        <f>REPLACE(REPLACE(REPLACE(D163,3,," "),5,," "),8,," ")</f>
        <v>99 9 00 60530</v>
      </c>
      <c r="F163" s="54" t="s">
        <v>369</v>
      </c>
      <c r="G163" s="91">
        <f>'приложение 6'!AA293</f>
        <v>0</v>
      </c>
      <c r="H163" s="91">
        <f>'приложение 6'!H293</f>
        <v>0</v>
      </c>
      <c r="I163" s="91">
        <f t="shared" si="24"/>
        <v>0</v>
      </c>
      <c r="J163" s="140">
        <f>'приложение 6'!J293</f>
        <v>0</v>
      </c>
      <c r="K163" s="91">
        <f t="shared" si="25"/>
        <v>0</v>
      </c>
      <c r="L163" s="91">
        <f>'приложение 6'!AD293</f>
        <v>0</v>
      </c>
      <c r="M163" s="91">
        <f>'приложение 6'!AE293</f>
        <v>0</v>
      </c>
      <c r="N163" s="131">
        <f t="shared" si="22"/>
        <v>0</v>
      </c>
      <c r="O163" s="91">
        <f>'приложение 6'!AG293</f>
        <v>0</v>
      </c>
      <c r="P163" s="91">
        <f>'приложение 6'!AH293</f>
        <v>0</v>
      </c>
      <c r="Q163" s="131">
        <f t="shared" si="23"/>
        <v>0</v>
      </c>
    </row>
    <row r="164" spans="1:17" s="97" customFormat="1" ht="15" customHeight="1">
      <c r="A164" s="57" t="s">
        <v>11</v>
      </c>
      <c r="B164" s="59" t="s">
        <v>32</v>
      </c>
      <c r="C164" s="59">
        <v>12</v>
      </c>
      <c r="D164" s="59"/>
      <c r="E164" s="59" t="str">
        <f t="shared" si="17"/>
        <v>   </v>
      </c>
      <c r="F164" s="59"/>
      <c r="G164" s="96">
        <f>G165+G181+G192+G207</f>
        <v>5580</v>
      </c>
      <c r="H164" s="96">
        <f>H165+H181+H192+H207</f>
        <v>0</v>
      </c>
      <c r="I164" s="91">
        <f t="shared" si="24"/>
        <v>5580</v>
      </c>
      <c r="J164" s="210">
        <f>J165+J181+J192+J207</f>
        <v>1732</v>
      </c>
      <c r="K164" s="91">
        <f t="shared" si="25"/>
        <v>7312</v>
      </c>
      <c r="L164" s="96">
        <f>L165+L181+L192+L207</f>
        <v>3410</v>
      </c>
      <c r="M164" s="96">
        <f>M165+M181+M192+M207</f>
        <v>0</v>
      </c>
      <c r="N164" s="131">
        <f t="shared" si="22"/>
        <v>3410</v>
      </c>
      <c r="O164" s="96">
        <f>O165+O181+O192+O207</f>
        <v>3425</v>
      </c>
      <c r="P164" s="96">
        <f>P165+P181+P192+P207</f>
        <v>0</v>
      </c>
      <c r="Q164" s="131">
        <f t="shared" si="23"/>
        <v>3425</v>
      </c>
    </row>
    <row r="165" spans="1:17" ht="25.5">
      <c r="A165" s="53" t="s">
        <v>605</v>
      </c>
      <c r="B165" s="54" t="s">
        <v>32</v>
      </c>
      <c r="C165" s="54">
        <v>12</v>
      </c>
      <c r="D165" s="54" t="s">
        <v>130</v>
      </c>
      <c r="E165" s="54" t="str">
        <f t="shared" si="17"/>
        <v>04 0 00 00000</v>
      </c>
      <c r="F165" s="54"/>
      <c r="G165" s="91">
        <f>G166</f>
        <v>4210</v>
      </c>
      <c r="H165" s="91">
        <f>H166</f>
        <v>0</v>
      </c>
      <c r="I165" s="91">
        <f t="shared" si="24"/>
        <v>4210</v>
      </c>
      <c r="J165" s="140">
        <f>J166</f>
        <v>2732</v>
      </c>
      <c r="K165" s="91">
        <f t="shared" si="25"/>
        <v>6942</v>
      </c>
      <c r="L165" s="91">
        <f>L166</f>
        <v>2040</v>
      </c>
      <c r="M165" s="91">
        <f>M166</f>
        <v>0</v>
      </c>
      <c r="N165" s="131">
        <f t="shared" si="22"/>
        <v>2040</v>
      </c>
      <c r="O165" s="91">
        <f>O166</f>
        <v>2040</v>
      </c>
      <c r="P165" s="91">
        <f>P166</f>
        <v>0</v>
      </c>
      <c r="Q165" s="131">
        <f t="shared" si="23"/>
        <v>2040</v>
      </c>
    </row>
    <row r="166" spans="1:17" ht="12.75">
      <c r="A166" s="53" t="s">
        <v>337</v>
      </c>
      <c r="B166" s="54" t="s">
        <v>32</v>
      </c>
      <c r="C166" s="54">
        <v>12</v>
      </c>
      <c r="D166" s="54" t="s">
        <v>131</v>
      </c>
      <c r="E166" s="54" t="str">
        <f t="shared" si="17"/>
        <v>04 1 00 00000</v>
      </c>
      <c r="F166" s="54"/>
      <c r="G166" s="91">
        <f>G167+G174</f>
        <v>4210</v>
      </c>
      <c r="H166" s="91">
        <f>H167+H174</f>
        <v>0</v>
      </c>
      <c r="I166" s="91">
        <f t="shared" si="24"/>
        <v>4210</v>
      </c>
      <c r="J166" s="140">
        <f>J167+J174</f>
        <v>2732</v>
      </c>
      <c r="K166" s="91">
        <f t="shared" si="25"/>
        <v>6942</v>
      </c>
      <c r="L166" s="91">
        <f>L167+L174</f>
        <v>2040</v>
      </c>
      <c r="M166" s="91">
        <f>M167+M174</f>
        <v>0</v>
      </c>
      <c r="N166" s="131">
        <f t="shared" si="22"/>
        <v>2040</v>
      </c>
      <c r="O166" s="91">
        <f>O167+O174</f>
        <v>2040</v>
      </c>
      <c r="P166" s="91">
        <f>P167+P174</f>
        <v>0</v>
      </c>
      <c r="Q166" s="131">
        <f t="shared" si="23"/>
        <v>2040</v>
      </c>
    </row>
    <row r="167" spans="1:17" ht="25.5">
      <c r="A167" s="53" t="s">
        <v>338</v>
      </c>
      <c r="B167" s="54" t="s">
        <v>32</v>
      </c>
      <c r="C167" s="54" t="s">
        <v>132</v>
      </c>
      <c r="D167" s="54" t="s">
        <v>133</v>
      </c>
      <c r="E167" s="54" t="str">
        <f t="shared" si="17"/>
        <v>04 1 01 00000</v>
      </c>
      <c r="F167" s="54"/>
      <c r="G167" s="91">
        <f>G168+G171</f>
        <v>3740</v>
      </c>
      <c r="H167" s="91">
        <f>H168+H171</f>
        <v>0</v>
      </c>
      <c r="I167" s="91">
        <f t="shared" si="24"/>
        <v>3740</v>
      </c>
      <c r="J167" s="140">
        <f>J168+J171</f>
        <v>100</v>
      </c>
      <c r="K167" s="91">
        <f t="shared" si="25"/>
        <v>3840</v>
      </c>
      <c r="L167" s="91">
        <f>L168+L171</f>
        <v>2040</v>
      </c>
      <c r="M167" s="91">
        <f>M168+M171</f>
        <v>0</v>
      </c>
      <c r="N167" s="131">
        <f t="shared" si="22"/>
        <v>2040</v>
      </c>
      <c r="O167" s="91">
        <f>O168+O171</f>
        <v>2040</v>
      </c>
      <c r="P167" s="91">
        <f>P168+P171</f>
        <v>0</v>
      </c>
      <c r="Q167" s="131">
        <f t="shared" si="23"/>
        <v>2040</v>
      </c>
    </row>
    <row r="168" spans="1:17" ht="12.75">
      <c r="A168" s="53" t="s">
        <v>51</v>
      </c>
      <c r="B168" s="54" t="s">
        <v>32</v>
      </c>
      <c r="C168" s="54">
        <v>12</v>
      </c>
      <c r="D168" s="54" t="s">
        <v>134</v>
      </c>
      <c r="E168" s="54" t="str">
        <f t="shared" si="17"/>
        <v>04 1 01 71510</v>
      </c>
      <c r="F168" s="54"/>
      <c r="G168" s="91">
        <f>G169</f>
        <v>3600</v>
      </c>
      <c r="H168" s="91">
        <f>H169</f>
        <v>0</v>
      </c>
      <c r="I168" s="91">
        <f t="shared" si="24"/>
        <v>3600</v>
      </c>
      <c r="J168" s="140">
        <f>J169</f>
        <v>100</v>
      </c>
      <c r="K168" s="91">
        <f t="shared" si="25"/>
        <v>3700</v>
      </c>
      <c r="L168" s="91">
        <f>L169</f>
        <v>1900</v>
      </c>
      <c r="M168" s="91">
        <f>M169</f>
        <v>0</v>
      </c>
      <c r="N168" s="131">
        <f t="shared" si="22"/>
        <v>1900</v>
      </c>
      <c r="O168" s="91">
        <f>O169</f>
        <v>1900</v>
      </c>
      <c r="P168" s="91">
        <f>P169</f>
        <v>0</v>
      </c>
      <c r="Q168" s="131">
        <f t="shared" si="23"/>
        <v>1900</v>
      </c>
    </row>
    <row r="169" spans="1:17" ht="25.5">
      <c r="A169" s="53" t="s">
        <v>354</v>
      </c>
      <c r="B169" s="54" t="s">
        <v>32</v>
      </c>
      <c r="C169" s="54">
        <v>12</v>
      </c>
      <c r="D169" s="54" t="s">
        <v>134</v>
      </c>
      <c r="E169" s="54" t="str">
        <f t="shared" si="17"/>
        <v>04 1 01 71510</v>
      </c>
      <c r="F169" s="54" t="s">
        <v>355</v>
      </c>
      <c r="G169" s="91">
        <f>G170</f>
        <v>3600</v>
      </c>
      <c r="H169" s="91">
        <f>H170</f>
        <v>0</v>
      </c>
      <c r="I169" s="91">
        <f t="shared" si="24"/>
        <v>3600</v>
      </c>
      <c r="J169" s="140">
        <f>J170</f>
        <v>100</v>
      </c>
      <c r="K169" s="91">
        <f t="shared" si="25"/>
        <v>3700</v>
      </c>
      <c r="L169" s="91">
        <f>L170</f>
        <v>1900</v>
      </c>
      <c r="M169" s="91">
        <f>M170</f>
        <v>0</v>
      </c>
      <c r="N169" s="131">
        <f t="shared" si="22"/>
        <v>1900</v>
      </c>
      <c r="O169" s="91">
        <f>O170</f>
        <v>1900</v>
      </c>
      <c r="P169" s="91">
        <f>P170</f>
        <v>0</v>
      </c>
      <c r="Q169" s="131">
        <f t="shared" si="23"/>
        <v>1900</v>
      </c>
    </row>
    <row r="170" spans="1:17" ht="25.5">
      <c r="A170" s="53" t="s">
        <v>289</v>
      </c>
      <c r="B170" s="54" t="s">
        <v>32</v>
      </c>
      <c r="C170" s="54">
        <v>12</v>
      </c>
      <c r="D170" s="54" t="s">
        <v>134</v>
      </c>
      <c r="E170" s="54" t="str">
        <f aca="true" t="shared" si="26" ref="E170:E236">REPLACE(REPLACE(REPLACE(D170,3,," "),5,," "),8,," ")</f>
        <v>04 1 01 71510</v>
      </c>
      <c r="F170" s="54" t="s">
        <v>288</v>
      </c>
      <c r="G170" s="91">
        <f>'приложение 6'!H125</f>
        <v>3600</v>
      </c>
      <c r="H170" s="91">
        <f>'приложение 6'!I125</f>
        <v>0</v>
      </c>
      <c r="I170" s="91">
        <f t="shared" si="24"/>
        <v>3600</v>
      </c>
      <c r="J170" s="140">
        <f>'приложение 6'!K125</f>
        <v>100</v>
      </c>
      <c r="K170" s="91">
        <f t="shared" si="25"/>
        <v>3700</v>
      </c>
      <c r="L170" s="91">
        <f>'приложение 6'!M125</f>
        <v>1900</v>
      </c>
      <c r="M170" s="91">
        <f>'приложение 6'!N125</f>
        <v>0</v>
      </c>
      <c r="N170" s="131">
        <f t="shared" si="22"/>
        <v>1900</v>
      </c>
      <c r="O170" s="91">
        <f>'приложение 6'!P125</f>
        <v>1900</v>
      </c>
      <c r="P170" s="91">
        <f>'приложение 6'!Q125</f>
        <v>0</v>
      </c>
      <c r="Q170" s="131">
        <f t="shared" si="23"/>
        <v>1900</v>
      </c>
    </row>
    <row r="171" spans="1:17" ht="25.5">
      <c r="A171" s="53" t="s">
        <v>83</v>
      </c>
      <c r="B171" s="54" t="s">
        <v>32</v>
      </c>
      <c r="C171" s="54">
        <v>12</v>
      </c>
      <c r="D171" s="54" t="s">
        <v>135</v>
      </c>
      <c r="E171" s="54" t="str">
        <f t="shared" si="26"/>
        <v>04 1 01 71520</v>
      </c>
      <c r="F171" s="54"/>
      <c r="G171" s="91">
        <f>G172</f>
        <v>140</v>
      </c>
      <c r="H171" s="91">
        <f>H172</f>
        <v>0</v>
      </c>
      <c r="I171" s="91">
        <f t="shared" si="24"/>
        <v>140</v>
      </c>
      <c r="J171" s="140">
        <f>J172</f>
        <v>0</v>
      </c>
      <c r="K171" s="91">
        <f t="shared" si="25"/>
        <v>140</v>
      </c>
      <c r="L171" s="91">
        <f>L172</f>
        <v>140</v>
      </c>
      <c r="M171" s="91">
        <f>M172</f>
        <v>0</v>
      </c>
      <c r="N171" s="131">
        <f t="shared" si="22"/>
        <v>140</v>
      </c>
      <c r="O171" s="91">
        <f>O172</f>
        <v>140</v>
      </c>
      <c r="P171" s="91">
        <f>P172</f>
        <v>0</v>
      </c>
      <c r="Q171" s="131">
        <f t="shared" si="23"/>
        <v>140</v>
      </c>
    </row>
    <row r="172" spans="1:17" ht="25.5">
      <c r="A172" s="53" t="s">
        <v>354</v>
      </c>
      <c r="B172" s="54" t="s">
        <v>32</v>
      </c>
      <c r="C172" s="54">
        <v>12</v>
      </c>
      <c r="D172" s="54" t="s">
        <v>135</v>
      </c>
      <c r="E172" s="54" t="str">
        <f t="shared" si="26"/>
        <v>04 1 01 71520</v>
      </c>
      <c r="F172" s="54" t="s">
        <v>355</v>
      </c>
      <c r="G172" s="91">
        <f>G173</f>
        <v>140</v>
      </c>
      <c r="H172" s="91">
        <f>H173</f>
        <v>0</v>
      </c>
      <c r="I172" s="91">
        <f t="shared" si="24"/>
        <v>140</v>
      </c>
      <c r="J172" s="140">
        <f>J173</f>
        <v>0</v>
      </c>
      <c r="K172" s="91">
        <f t="shared" si="25"/>
        <v>140</v>
      </c>
      <c r="L172" s="91">
        <f>L173</f>
        <v>140</v>
      </c>
      <c r="M172" s="91">
        <f>M173</f>
        <v>0</v>
      </c>
      <c r="N172" s="131">
        <f t="shared" si="22"/>
        <v>140</v>
      </c>
      <c r="O172" s="91">
        <f>O173</f>
        <v>140</v>
      </c>
      <c r="P172" s="91">
        <f>P173</f>
        <v>0</v>
      </c>
      <c r="Q172" s="131">
        <f t="shared" si="23"/>
        <v>140</v>
      </c>
    </row>
    <row r="173" spans="1:17" ht="25.5">
      <c r="A173" s="53" t="s">
        <v>289</v>
      </c>
      <c r="B173" s="54" t="s">
        <v>32</v>
      </c>
      <c r="C173" s="54">
        <v>12</v>
      </c>
      <c r="D173" s="54" t="s">
        <v>135</v>
      </c>
      <c r="E173" s="54" t="str">
        <f t="shared" si="26"/>
        <v>04 1 01 71520</v>
      </c>
      <c r="F173" s="54" t="s">
        <v>288</v>
      </c>
      <c r="G173" s="91">
        <f>'приложение 6'!H128</f>
        <v>140</v>
      </c>
      <c r="H173" s="91">
        <f>'приложение 6'!I128</f>
        <v>0</v>
      </c>
      <c r="I173" s="91">
        <f t="shared" si="24"/>
        <v>140</v>
      </c>
      <c r="J173" s="140">
        <f>'приложение 6'!K128</f>
        <v>0</v>
      </c>
      <c r="K173" s="91">
        <f t="shared" si="25"/>
        <v>140</v>
      </c>
      <c r="L173" s="91">
        <f>'приложение 6'!M128</f>
        <v>140</v>
      </c>
      <c r="M173" s="91">
        <f>'приложение 6'!N128</f>
        <v>0</v>
      </c>
      <c r="N173" s="131">
        <f t="shared" si="22"/>
        <v>140</v>
      </c>
      <c r="O173" s="91">
        <f>'приложение 6'!P128</f>
        <v>140</v>
      </c>
      <c r="P173" s="91">
        <f>'приложение 6'!Q128</f>
        <v>0</v>
      </c>
      <c r="Q173" s="131">
        <f t="shared" si="23"/>
        <v>140</v>
      </c>
    </row>
    <row r="174" spans="1:17" ht="25.5">
      <c r="A174" s="53" t="s">
        <v>252</v>
      </c>
      <c r="B174" s="54" t="s">
        <v>32</v>
      </c>
      <c r="C174" s="54" t="s">
        <v>132</v>
      </c>
      <c r="D174" s="54" t="s">
        <v>136</v>
      </c>
      <c r="E174" s="54" t="str">
        <f t="shared" si="26"/>
        <v>04 1 02 00000</v>
      </c>
      <c r="F174" s="54"/>
      <c r="G174" s="91">
        <f>G175+G178</f>
        <v>470</v>
      </c>
      <c r="H174" s="91">
        <f>H175+H178</f>
        <v>0</v>
      </c>
      <c r="I174" s="91">
        <f t="shared" si="24"/>
        <v>470</v>
      </c>
      <c r="J174" s="140">
        <f>J175+J178</f>
        <v>2632</v>
      </c>
      <c r="K174" s="91">
        <f t="shared" si="25"/>
        <v>3102</v>
      </c>
      <c r="L174" s="91">
        <f>L175+L178</f>
        <v>0</v>
      </c>
      <c r="M174" s="91">
        <f>M175+M178</f>
        <v>0</v>
      </c>
      <c r="N174" s="131">
        <f t="shared" si="22"/>
        <v>0</v>
      </c>
      <c r="O174" s="91">
        <f>O175+O178</f>
        <v>0</v>
      </c>
      <c r="P174" s="91">
        <f>P175+P178</f>
        <v>0</v>
      </c>
      <c r="Q174" s="131">
        <f t="shared" si="23"/>
        <v>0</v>
      </c>
    </row>
    <row r="175" spans="1:17" ht="25.5" hidden="1">
      <c r="A175" s="53" t="s">
        <v>83</v>
      </c>
      <c r="B175" s="54" t="s">
        <v>32</v>
      </c>
      <c r="C175" s="54">
        <v>12</v>
      </c>
      <c r="D175" s="54" t="s">
        <v>310</v>
      </c>
      <c r="E175" s="54" t="str">
        <f t="shared" si="26"/>
        <v>04 1 02 71520</v>
      </c>
      <c r="F175" s="54"/>
      <c r="G175" s="91">
        <f>G176</f>
        <v>0</v>
      </c>
      <c r="H175" s="91">
        <f>H176</f>
        <v>0</v>
      </c>
      <c r="I175" s="91">
        <f t="shared" si="24"/>
        <v>0</v>
      </c>
      <c r="J175" s="140">
        <f>J176</f>
        <v>0</v>
      </c>
      <c r="K175" s="91">
        <f t="shared" si="25"/>
        <v>0</v>
      </c>
      <c r="L175" s="91">
        <f>L176</f>
        <v>0</v>
      </c>
      <c r="M175" s="91">
        <f>M176</f>
        <v>0</v>
      </c>
      <c r="N175" s="131">
        <f t="shared" si="22"/>
        <v>0</v>
      </c>
      <c r="O175" s="91">
        <f>O176</f>
        <v>0</v>
      </c>
      <c r="P175" s="91">
        <f>P176</f>
        <v>0</v>
      </c>
      <c r="Q175" s="131">
        <f t="shared" si="23"/>
        <v>0</v>
      </c>
    </row>
    <row r="176" spans="1:17" ht="25.5" hidden="1">
      <c r="A176" s="53" t="s">
        <v>354</v>
      </c>
      <c r="B176" s="54" t="s">
        <v>32</v>
      </c>
      <c r="C176" s="54">
        <v>12</v>
      </c>
      <c r="D176" s="54" t="s">
        <v>310</v>
      </c>
      <c r="E176" s="54" t="str">
        <f t="shared" si="26"/>
        <v>04 1 02 71520</v>
      </c>
      <c r="F176" s="54" t="s">
        <v>355</v>
      </c>
      <c r="G176" s="91">
        <f>G177</f>
        <v>0</v>
      </c>
      <c r="H176" s="91">
        <f>H177</f>
        <v>0</v>
      </c>
      <c r="I176" s="91">
        <f t="shared" si="24"/>
        <v>0</v>
      </c>
      <c r="J176" s="140">
        <f>J177</f>
        <v>0</v>
      </c>
      <c r="K176" s="91">
        <f t="shared" si="25"/>
        <v>0</v>
      </c>
      <c r="L176" s="91">
        <f>L177</f>
        <v>0</v>
      </c>
      <c r="M176" s="91">
        <f>M177</f>
        <v>0</v>
      </c>
      <c r="N176" s="131">
        <f t="shared" si="22"/>
        <v>0</v>
      </c>
      <c r="O176" s="91">
        <f>O177</f>
        <v>0</v>
      </c>
      <c r="P176" s="91">
        <f>P177</f>
        <v>0</v>
      </c>
      <c r="Q176" s="131">
        <f t="shared" si="23"/>
        <v>0</v>
      </c>
    </row>
    <row r="177" spans="1:17" ht="25.5" hidden="1">
      <c r="A177" s="53" t="s">
        <v>289</v>
      </c>
      <c r="B177" s="54" t="s">
        <v>32</v>
      </c>
      <c r="C177" s="54">
        <v>12</v>
      </c>
      <c r="D177" s="54" t="s">
        <v>310</v>
      </c>
      <c r="E177" s="54" t="str">
        <f t="shared" si="26"/>
        <v>04 1 02 71520</v>
      </c>
      <c r="F177" s="54" t="s">
        <v>288</v>
      </c>
      <c r="G177" s="91">
        <f>'приложение 6'!H132</f>
        <v>0</v>
      </c>
      <c r="H177" s="91">
        <f>'приложение 6'!I132</f>
        <v>0</v>
      </c>
      <c r="I177" s="91">
        <f t="shared" si="24"/>
        <v>0</v>
      </c>
      <c r="J177" s="140">
        <f>'приложение 6'!K132</f>
        <v>0</v>
      </c>
      <c r="K177" s="91">
        <f t="shared" si="25"/>
        <v>0</v>
      </c>
      <c r="L177" s="91">
        <f>'приложение 6'!M132</f>
        <v>0</v>
      </c>
      <c r="M177" s="91">
        <f>'приложение 6'!N132</f>
        <v>0</v>
      </c>
      <c r="N177" s="131">
        <f t="shared" si="22"/>
        <v>0</v>
      </c>
      <c r="O177" s="91">
        <f>'приложение 6'!P132</f>
        <v>0</v>
      </c>
      <c r="P177" s="91">
        <f>'приложение 6'!Q132</f>
        <v>0</v>
      </c>
      <c r="Q177" s="131">
        <f t="shared" si="23"/>
        <v>0</v>
      </c>
    </row>
    <row r="178" spans="1:17" ht="25.5">
      <c r="A178" s="53" t="s">
        <v>417</v>
      </c>
      <c r="B178" s="54" t="s">
        <v>32</v>
      </c>
      <c r="C178" s="54">
        <v>12</v>
      </c>
      <c r="D178" s="54" t="s">
        <v>418</v>
      </c>
      <c r="E178" s="54" t="str">
        <f>REPLACE(REPLACE(REPLACE(D178,3,," "),5,," "),8,," ")</f>
        <v>04 1 02 76510</v>
      </c>
      <c r="F178" s="54"/>
      <c r="G178" s="91">
        <f>G179</f>
        <v>470</v>
      </c>
      <c r="H178" s="91">
        <f>H179</f>
        <v>0</v>
      </c>
      <c r="I178" s="91">
        <f t="shared" si="24"/>
        <v>470</v>
      </c>
      <c r="J178" s="140">
        <f>J179</f>
        <v>2632</v>
      </c>
      <c r="K178" s="91">
        <f t="shared" si="25"/>
        <v>3102</v>
      </c>
      <c r="L178" s="91">
        <f>L179</f>
        <v>0</v>
      </c>
      <c r="M178" s="91">
        <f>M179</f>
        <v>0</v>
      </c>
      <c r="N178" s="131">
        <f t="shared" si="22"/>
        <v>0</v>
      </c>
      <c r="O178" s="91">
        <f>O179</f>
        <v>0</v>
      </c>
      <c r="P178" s="91">
        <f>P179</f>
        <v>0</v>
      </c>
      <c r="Q178" s="131">
        <f t="shared" si="23"/>
        <v>0</v>
      </c>
    </row>
    <row r="179" spans="1:17" ht="25.5">
      <c r="A179" s="53" t="s">
        <v>354</v>
      </c>
      <c r="B179" s="54" t="s">
        <v>32</v>
      </c>
      <c r="C179" s="54">
        <v>12</v>
      </c>
      <c r="D179" s="54" t="s">
        <v>418</v>
      </c>
      <c r="E179" s="54" t="str">
        <f>REPLACE(REPLACE(REPLACE(D179,3,," "),5,," "),8,," ")</f>
        <v>04 1 02 76510</v>
      </c>
      <c r="F179" s="54" t="s">
        <v>355</v>
      </c>
      <c r="G179" s="91">
        <f>G180</f>
        <v>470</v>
      </c>
      <c r="H179" s="91">
        <f>H180</f>
        <v>0</v>
      </c>
      <c r="I179" s="91">
        <f t="shared" si="24"/>
        <v>470</v>
      </c>
      <c r="J179" s="140">
        <f>J180</f>
        <v>2632</v>
      </c>
      <c r="K179" s="91">
        <f t="shared" si="25"/>
        <v>3102</v>
      </c>
      <c r="L179" s="91">
        <f>L180</f>
        <v>0</v>
      </c>
      <c r="M179" s="91">
        <f>M180</f>
        <v>0</v>
      </c>
      <c r="N179" s="131">
        <f t="shared" si="22"/>
        <v>0</v>
      </c>
      <c r="O179" s="91">
        <f>O180</f>
        <v>0</v>
      </c>
      <c r="P179" s="91">
        <f>P180</f>
        <v>0</v>
      </c>
      <c r="Q179" s="131">
        <f t="shared" si="23"/>
        <v>0</v>
      </c>
    </row>
    <row r="180" spans="1:17" ht="25.5">
      <c r="A180" s="53" t="s">
        <v>289</v>
      </c>
      <c r="B180" s="54" t="s">
        <v>32</v>
      </c>
      <c r="C180" s="54">
        <v>12</v>
      </c>
      <c r="D180" s="54" t="s">
        <v>418</v>
      </c>
      <c r="E180" s="54" t="str">
        <f>REPLACE(REPLACE(REPLACE(D180,3,," "),5,," "),8,," ")</f>
        <v>04 1 02 76510</v>
      </c>
      <c r="F180" s="54" t="s">
        <v>288</v>
      </c>
      <c r="G180" s="91">
        <f>'приложение 6'!H135</f>
        <v>470</v>
      </c>
      <c r="H180" s="91">
        <f>'приложение 6'!I135</f>
        <v>0</v>
      </c>
      <c r="I180" s="91">
        <f t="shared" si="24"/>
        <v>470</v>
      </c>
      <c r="J180" s="140">
        <f>'приложение 6'!K135</f>
        <v>2632</v>
      </c>
      <c r="K180" s="91">
        <f t="shared" si="25"/>
        <v>3102</v>
      </c>
      <c r="L180" s="91">
        <f>'приложение 6'!M135</f>
        <v>0</v>
      </c>
      <c r="M180" s="91">
        <f>'приложение 6'!N135</f>
        <v>0</v>
      </c>
      <c r="N180" s="131">
        <f t="shared" si="22"/>
        <v>0</v>
      </c>
      <c r="O180" s="91">
        <f>'приложение 6'!P135</f>
        <v>0</v>
      </c>
      <c r="P180" s="91">
        <f>'приложение 6'!Q135</f>
        <v>0</v>
      </c>
      <c r="Q180" s="131">
        <f t="shared" si="23"/>
        <v>0</v>
      </c>
    </row>
    <row r="181" spans="1:17" ht="25.5">
      <c r="A181" s="53" t="s">
        <v>606</v>
      </c>
      <c r="B181" s="54" t="s">
        <v>32</v>
      </c>
      <c r="C181" s="54">
        <v>12</v>
      </c>
      <c r="D181" s="54" t="s">
        <v>149</v>
      </c>
      <c r="E181" s="54" t="str">
        <f t="shared" si="26"/>
        <v>05 0 00 00000</v>
      </c>
      <c r="F181" s="54"/>
      <c r="G181" s="91">
        <f>G182+G187</f>
        <v>350</v>
      </c>
      <c r="H181" s="91">
        <f>H182+H187</f>
        <v>0</v>
      </c>
      <c r="I181" s="91">
        <f t="shared" si="24"/>
        <v>350</v>
      </c>
      <c r="J181" s="140">
        <f>J182+J187</f>
        <v>0</v>
      </c>
      <c r="K181" s="91">
        <f t="shared" si="25"/>
        <v>350</v>
      </c>
      <c r="L181" s="91">
        <f>L182+L187</f>
        <v>350</v>
      </c>
      <c r="M181" s="91">
        <f>M182+M187</f>
        <v>0</v>
      </c>
      <c r="N181" s="131">
        <f t="shared" si="22"/>
        <v>350</v>
      </c>
      <c r="O181" s="91">
        <f>O182+O187</f>
        <v>365</v>
      </c>
      <c r="P181" s="91">
        <f>P182+P187</f>
        <v>0</v>
      </c>
      <c r="Q181" s="131">
        <f t="shared" si="23"/>
        <v>365</v>
      </c>
    </row>
    <row r="182" spans="1:17" ht="38.25" hidden="1">
      <c r="A182" s="53" t="s">
        <v>339</v>
      </c>
      <c r="B182" s="54" t="s">
        <v>32</v>
      </c>
      <c r="C182" s="54">
        <v>12</v>
      </c>
      <c r="D182" s="54" t="s">
        <v>150</v>
      </c>
      <c r="E182" s="54" t="str">
        <f t="shared" si="26"/>
        <v>05 1 00 00000</v>
      </c>
      <c r="F182" s="54"/>
      <c r="G182" s="91">
        <f aca="true" t="shared" si="27" ref="G182:M185">G183</f>
        <v>0</v>
      </c>
      <c r="H182" s="91">
        <f t="shared" si="27"/>
        <v>0</v>
      </c>
      <c r="I182" s="91">
        <f t="shared" si="24"/>
        <v>0</v>
      </c>
      <c r="J182" s="140">
        <f t="shared" si="27"/>
        <v>0</v>
      </c>
      <c r="K182" s="91">
        <f t="shared" si="25"/>
        <v>0</v>
      </c>
      <c r="L182" s="91">
        <f t="shared" si="27"/>
        <v>0</v>
      </c>
      <c r="M182" s="91">
        <f t="shared" si="27"/>
        <v>0</v>
      </c>
      <c r="N182" s="131">
        <f t="shared" si="22"/>
        <v>0</v>
      </c>
      <c r="O182" s="91">
        <f aca="true" t="shared" si="28" ref="O182:P185">O183</f>
        <v>0</v>
      </c>
      <c r="P182" s="91">
        <f t="shared" si="28"/>
        <v>0</v>
      </c>
      <c r="Q182" s="131">
        <f t="shared" si="23"/>
        <v>0</v>
      </c>
    </row>
    <row r="183" spans="1:17" ht="12.75" hidden="1">
      <c r="A183" s="53" t="s">
        <v>253</v>
      </c>
      <c r="B183" s="54" t="s">
        <v>32</v>
      </c>
      <c r="C183" s="54" t="s">
        <v>132</v>
      </c>
      <c r="D183" s="54" t="s">
        <v>151</v>
      </c>
      <c r="E183" s="54" t="str">
        <f t="shared" si="26"/>
        <v>05 1 01 00000</v>
      </c>
      <c r="F183" s="54"/>
      <c r="G183" s="91">
        <f t="shared" si="27"/>
        <v>0</v>
      </c>
      <c r="H183" s="91">
        <f t="shared" si="27"/>
        <v>0</v>
      </c>
      <c r="I183" s="91">
        <f t="shared" si="24"/>
        <v>0</v>
      </c>
      <c r="J183" s="140">
        <f t="shared" si="27"/>
        <v>0</v>
      </c>
      <c r="K183" s="91">
        <f t="shared" si="25"/>
        <v>0</v>
      </c>
      <c r="L183" s="91">
        <f t="shared" si="27"/>
        <v>0</v>
      </c>
      <c r="M183" s="91">
        <f t="shared" si="27"/>
        <v>0</v>
      </c>
      <c r="N183" s="131">
        <f t="shared" si="22"/>
        <v>0</v>
      </c>
      <c r="O183" s="91">
        <f t="shared" si="28"/>
        <v>0</v>
      </c>
      <c r="P183" s="91">
        <f t="shared" si="28"/>
        <v>0</v>
      </c>
      <c r="Q183" s="131">
        <f t="shared" si="23"/>
        <v>0</v>
      </c>
    </row>
    <row r="184" spans="1:17" ht="25.5" hidden="1">
      <c r="A184" s="53" t="s">
        <v>153</v>
      </c>
      <c r="B184" s="54" t="s">
        <v>32</v>
      </c>
      <c r="C184" s="54">
        <v>12</v>
      </c>
      <c r="D184" s="54" t="s">
        <v>152</v>
      </c>
      <c r="E184" s="54" t="str">
        <f t="shared" si="26"/>
        <v>05 1 01 72010</v>
      </c>
      <c r="F184" s="54"/>
      <c r="G184" s="91">
        <f t="shared" si="27"/>
        <v>0</v>
      </c>
      <c r="H184" s="91">
        <f t="shared" si="27"/>
        <v>0</v>
      </c>
      <c r="I184" s="91">
        <f t="shared" si="24"/>
        <v>0</v>
      </c>
      <c r="J184" s="140">
        <f t="shared" si="27"/>
        <v>0</v>
      </c>
      <c r="K184" s="91">
        <f t="shared" si="25"/>
        <v>0</v>
      </c>
      <c r="L184" s="91">
        <f t="shared" si="27"/>
        <v>0</v>
      </c>
      <c r="M184" s="91">
        <f t="shared" si="27"/>
        <v>0</v>
      </c>
      <c r="N184" s="131">
        <f t="shared" si="22"/>
        <v>0</v>
      </c>
      <c r="O184" s="91">
        <f t="shared" si="28"/>
        <v>0</v>
      </c>
      <c r="P184" s="91">
        <f t="shared" si="28"/>
        <v>0</v>
      </c>
      <c r="Q184" s="131">
        <f t="shared" si="23"/>
        <v>0</v>
      </c>
    </row>
    <row r="185" spans="1:17" ht="25.5" hidden="1">
      <c r="A185" s="53" t="s">
        <v>354</v>
      </c>
      <c r="B185" s="54" t="s">
        <v>32</v>
      </c>
      <c r="C185" s="54">
        <v>12</v>
      </c>
      <c r="D185" s="54" t="s">
        <v>152</v>
      </c>
      <c r="E185" s="54" t="str">
        <f t="shared" si="26"/>
        <v>05 1 01 72010</v>
      </c>
      <c r="F185" s="54" t="s">
        <v>355</v>
      </c>
      <c r="G185" s="91">
        <f t="shared" si="27"/>
        <v>0</v>
      </c>
      <c r="H185" s="91">
        <f t="shared" si="27"/>
        <v>0</v>
      </c>
      <c r="I185" s="91">
        <f t="shared" si="24"/>
        <v>0</v>
      </c>
      <c r="J185" s="140">
        <f t="shared" si="27"/>
        <v>0</v>
      </c>
      <c r="K185" s="91">
        <f t="shared" si="25"/>
        <v>0</v>
      </c>
      <c r="L185" s="91">
        <f t="shared" si="27"/>
        <v>0</v>
      </c>
      <c r="M185" s="91">
        <f t="shared" si="27"/>
        <v>0</v>
      </c>
      <c r="N185" s="131">
        <f t="shared" si="22"/>
        <v>0</v>
      </c>
      <c r="O185" s="91">
        <f t="shared" si="28"/>
        <v>0</v>
      </c>
      <c r="P185" s="91">
        <f t="shared" si="28"/>
        <v>0</v>
      </c>
      <c r="Q185" s="131">
        <f t="shared" si="23"/>
        <v>0</v>
      </c>
    </row>
    <row r="186" spans="1:17" ht="25.5" hidden="1">
      <c r="A186" s="53" t="s">
        <v>289</v>
      </c>
      <c r="B186" s="54" t="s">
        <v>32</v>
      </c>
      <c r="C186" s="54">
        <v>12</v>
      </c>
      <c r="D186" s="54" t="s">
        <v>152</v>
      </c>
      <c r="E186" s="54" t="str">
        <f t="shared" si="26"/>
        <v>05 1 01 72010</v>
      </c>
      <c r="F186" s="54" t="s">
        <v>288</v>
      </c>
      <c r="G186" s="91">
        <f>'приложение 6'!H141</f>
        <v>0</v>
      </c>
      <c r="H186" s="91">
        <f>'приложение 6'!I141</f>
        <v>0</v>
      </c>
      <c r="I186" s="91">
        <f t="shared" si="24"/>
        <v>0</v>
      </c>
      <c r="J186" s="140">
        <f>'приложение 6'!K141</f>
        <v>0</v>
      </c>
      <c r="K186" s="91">
        <f t="shared" si="25"/>
        <v>0</v>
      </c>
      <c r="L186" s="91">
        <f>'приложение 6'!M141</f>
        <v>0</v>
      </c>
      <c r="M186" s="91">
        <f>'приложение 6'!N141</f>
        <v>0</v>
      </c>
      <c r="N186" s="131">
        <f t="shared" si="22"/>
        <v>0</v>
      </c>
      <c r="O186" s="91">
        <f>'приложение 6'!P141</f>
        <v>0</v>
      </c>
      <c r="P186" s="91">
        <f>'приложение 6'!Q141</f>
        <v>0</v>
      </c>
      <c r="Q186" s="131">
        <f t="shared" si="23"/>
        <v>0</v>
      </c>
    </row>
    <row r="187" spans="1:17" ht="38.25">
      <c r="A187" s="53" t="s">
        <v>607</v>
      </c>
      <c r="B187" s="54" t="s">
        <v>32</v>
      </c>
      <c r="C187" s="54">
        <v>12</v>
      </c>
      <c r="D187" s="54" t="s">
        <v>154</v>
      </c>
      <c r="E187" s="54" t="str">
        <f t="shared" si="26"/>
        <v>05 2 00 00000</v>
      </c>
      <c r="F187" s="54"/>
      <c r="G187" s="91">
        <f aca="true" t="shared" si="29" ref="G187:M190">G188</f>
        <v>350</v>
      </c>
      <c r="H187" s="91">
        <f t="shared" si="29"/>
        <v>0</v>
      </c>
      <c r="I187" s="91">
        <f t="shared" si="24"/>
        <v>350</v>
      </c>
      <c r="J187" s="140">
        <f t="shared" si="29"/>
        <v>0</v>
      </c>
      <c r="K187" s="91">
        <f t="shared" si="25"/>
        <v>350</v>
      </c>
      <c r="L187" s="91">
        <f t="shared" si="29"/>
        <v>350</v>
      </c>
      <c r="M187" s="91">
        <f t="shared" si="29"/>
        <v>0</v>
      </c>
      <c r="N187" s="131">
        <f t="shared" si="22"/>
        <v>350</v>
      </c>
      <c r="O187" s="91">
        <f aca="true" t="shared" si="30" ref="O187:P190">O188</f>
        <v>365</v>
      </c>
      <c r="P187" s="91">
        <f t="shared" si="30"/>
        <v>0</v>
      </c>
      <c r="Q187" s="131">
        <f t="shared" si="23"/>
        <v>365</v>
      </c>
    </row>
    <row r="188" spans="1:17" ht="12.75">
      <c r="A188" s="53" t="s">
        <v>330</v>
      </c>
      <c r="B188" s="54" t="s">
        <v>32</v>
      </c>
      <c r="C188" s="54" t="s">
        <v>132</v>
      </c>
      <c r="D188" s="54" t="s">
        <v>155</v>
      </c>
      <c r="E188" s="54" t="str">
        <f t="shared" si="26"/>
        <v>05 2 01 00000</v>
      </c>
      <c r="F188" s="54"/>
      <c r="G188" s="91">
        <f t="shared" si="29"/>
        <v>350</v>
      </c>
      <c r="H188" s="91">
        <f t="shared" si="29"/>
        <v>0</v>
      </c>
      <c r="I188" s="91">
        <f t="shared" si="24"/>
        <v>350</v>
      </c>
      <c r="J188" s="140">
        <f t="shared" si="29"/>
        <v>0</v>
      </c>
      <c r="K188" s="91">
        <f t="shared" si="25"/>
        <v>350</v>
      </c>
      <c r="L188" s="91">
        <f t="shared" si="29"/>
        <v>350</v>
      </c>
      <c r="M188" s="91">
        <f t="shared" si="29"/>
        <v>0</v>
      </c>
      <c r="N188" s="131">
        <f t="shared" si="22"/>
        <v>350</v>
      </c>
      <c r="O188" s="91">
        <f t="shared" si="30"/>
        <v>365</v>
      </c>
      <c r="P188" s="91">
        <f t="shared" si="30"/>
        <v>0</v>
      </c>
      <c r="Q188" s="131">
        <f t="shared" si="23"/>
        <v>365</v>
      </c>
    </row>
    <row r="189" spans="1:17" ht="15" customHeight="1">
      <c r="A189" s="53" t="s">
        <v>88</v>
      </c>
      <c r="B189" s="54" t="s">
        <v>32</v>
      </c>
      <c r="C189" s="54">
        <v>12</v>
      </c>
      <c r="D189" s="54" t="s">
        <v>156</v>
      </c>
      <c r="E189" s="54" t="str">
        <f t="shared" si="26"/>
        <v>05 2 01 72020</v>
      </c>
      <c r="F189" s="54"/>
      <c r="G189" s="91">
        <f t="shared" si="29"/>
        <v>350</v>
      </c>
      <c r="H189" s="91">
        <f t="shared" si="29"/>
        <v>0</v>
      </c>
      <c r="I189" s="91">
        <f t="shared" si="24"/>
        <v>350</v>
      </c>
      <c r="J189" s="140">
        <f t="shared" si="29"/>
        <v>0</v>
      </c>
      <c r="K189" s="91">
        <f t="shared" si="25"/>
        <v>350</v>
      </c>
      <c r="L189" s="91">
        <f t="shared" si="29"/>
        <v>350</v>
      </c>
      <c r="M189" s="91">
        <f t="shared" si="29"/>
        <v>0</v>
      </c>
      <c r="N189" s="131">
        <f t="shared" si="22"/>
        <v>350</v>
      </c>
      <c r="O189" s="91">
        <f t="shared" si="30"/>
        <v>365</v>
      </c>
      <c r="P189" s="91">
        <f t="shared" si="30"/>
        <v>0</v>
      </c>
      <c r="Q189" s="131">
        <f t="shared" si="23"/>
        <v>365</v>
      </c>
    </row>
    <row r="190" spans="1:17" ht="25.5">
      <c r="A190" s="53" t="s">
        <v>354</v>
      </c>
      <c r="B190" s="54" t="s">
        <v>32</v>
      </c>
      <c r="C190" s="54">
        <v>12</v>
      </c>
      <c r="D190" s="54" t="s">
        <v>156</v>
      </c>
      <c r="E190" s="54" t="str">
        <f t="shared" si="26"/>
        <v>05 2 01 72020</v>
      </c>
      <c r="F190" s="54" t="s">
        <v>355</v>
      </c>
      <c r="G190" s="91">
        <f t="shared" si="29"/>
        <v>350</v>
      </c>
      <c r="H190" s="91">
        <f t="shared" si="29"/>
        <v>0</v>
      </c>
      <c r="I190" s="91">
        <f t="shared" si="24"/>
        <v>350</v>
      </c>
      <c r="J190" s="140">
        <f t="shared" si="29"/>
        <v>0</v>
      </c>
      <c r="K190" s="91">
        <f t="shared" si="25"/>
        <v>350</v>
      </c>
      <c r="L190" s="91">
        <f t="shared" si="29"/>
        <v>350</v>
      </c>
      <c r="M190" s="91">
        <f t="shared" si="29"/>
        <v>0</v>
      </c>
      <c r="N190" s="131">
        <f t="shared" si="22"/>
        <v>350</v>
      </c>
      <c r="O190" s="91">
        <f t="shared" si="30"/>
        <v>365</v>
      </c>
      <c r="P190" s="91">
        <f t="shared" si="30"/>
        <v>0</v>
      </c>
      <c r="Q190" s="131">
        <f t="shared" si="23"/>
        <v>365</v>
      </c>
    </row>
    <row r="191" spans="1:17" ht="25.5">
      <c r="A191" s="53" t="s">
        <v>289</v>
      </c>
      <c r="B191" s="54" t="s">
        <v>32</v>
      </c>
      <c r="C191" s="54">
        <v>12</v>
      </c>
      <c r="D191" s="54" t="s">
        <v>156</v>
      </c>
      <c r="E191" s="54" t="str">
        <f t="shared" si="26"/>
        <v>05 2 01 72020</v>
      </c>
      <c r="F191" s="54" t="s">
        <v>288</v>
      </c>
      <c r="G191" s="91">
        <f>'приложение 6'!H146</f>
        <v>350</v>
      </c>
      <c r="H191" s="91">
        <f>'приложение 6'!I146</f>
        <v>0</v>
      </c>
      <c r="I191" s="91">
        <f t="shared" si="24"/>
        <v>350</v>
      </c>
      <c r="J191" s="140">
        <f>'приложение 6'!K146</f>
        <v>0</v>
      </c>
      <c r="K191" s="91">
        <f t="shared" si="25"/>
        <v>350</v>
      </c>
      <c r="L191" s="91">
        <f>'приложение 6'!M146</f>
        <v>350</v>
      </c>
      <c r="M191" s="91">
        <f>'приложение 6'!N146</f>
        <v>0</v>
      </c>
      <c r="N191" s="131">
        <f t="shared" si="22"/>
        <v>350</v>
      </c>
      <c r="O191" s="91">
        <f>'приложение 6'!P146</f>
        <v>365</v>
      </c>
      <c r="P191" s="91">
        <f>'приложение 6'!Q146</f>
        <v>0</v>
      </c>
      <c r="Q191" s="131">
        <f t="shared" si="23"/>
        <v>365</v>
      </c>
    </row>
    <row r="192" spans="1:17" ht="38.25">
      <c r="A192" s="53" t="s">
        <v>608</v>
      </c>
      <c r="B192" s="54" t="s">
        <v>32</v>
      </c>
      <c r="C192" s="54">
        <v>12</v>
      </c>
      <c r="D192" s="54" t="s">
        <v>157</v>
      </c>
      <c r="E192" s="54" t="str">
        <f t="shared" si="26"/>
        <v>06 0 00 00000</v>
      </c>
      <c r="F192" s="54"/>
      <c r="G192" s="91">
        <f>G193+G202</f>
        <v>1020</v>
      </c>
      <c r="H192" s="91">
        <f>H193+H202</f>
        <v>0</v>
      </c>
      <c r="I192" s="91">
        <f t="shared" si="24"/>
        <v>1020</v>
      </c>
      <c r="J192" s="140">
        <f>J193+J202</f>
        <v>-1000</v>
      </c>
      <c r="K192" s="91">
        <f t="shared" si="25"/>
        <v>20</v>
      </c>
      <c r="L192" s="91">
        <f>L193+L202</f>
        <v>1020</v>
      </c>
      <c r="M192" s="91">
        <f>M193+M202</f>
        <v>0</v>
      </c>
      <c r="N192" s="131">
        <f t="shared" si="22"/>
        <v>1020</v>
      </c>
      <c r="O192" s="91">
        <f>O193+O202</f>
        <v>1020</v>
      </c>
      <c r="P192" s="91">
        <f>P193+P202</f>
        <v>0</v>
      </c>
      <c r="Q192" s="131">
        <f t="shared" si="23"/>
        <v>1020</v>
      </c>
    </row>
    <row r="193" spans="1:17" ht="25.5">
      <c r="A193" s="53" t="s">
        <v>340</v>
      </c>
      <c r="B193" s="54" t="s">
        <v>32</v>
      </c>
      <c r="C193" s="54">
        <v>12</v>
      </c>
      <c r="D193" s="54" t="s">
        <v>158</v>
      </c>
      <c r="E193" s="54" t="str">
        <f t="shared" si="26"/>
        <v>06 1 00 00000</v>
      </c>
      <c r="F193" s="54"/>
      <c r="G193" s="91">
        <f>G194+G198</f>
        <v>1000</v>
      </c>
      <c r="H193" s="91">
        <f>H194+H198</f>
        <v>0</v>
      </c>
      <c r="I193" s="91">
        <f t="shared" si="24"/>
        <v>1000</v>
      </c>
      <c r="J193" s="140">
        <f>J194+J198</f>
        <v>-1000</v>
      </c>
      <c r="K193" s="91">
        <f t="shared" si="25"/>
        <v>0</v>
      </c>
      <c r="L193" s="91">
        <f>L194+L198</f>
        <v>1000</v>
      </c>
      <c r="M193" s="91">
        <f>M194+M198</f>
        <v>0</v>
      </c>
      <c r="N193" s="131">
        <f t="shared" si="22"/>
        <v>1000</v>
      </c>
      <c r="O193" s="91">
        <f>O194+O198</f>
        <v>1000</v>
      </c>
      <c r="P193" s="91">
        <f>P194+P198</f>
        <v>0</v>
      </c>
      <c r="Q193" s="131">
        <f t="shared" si="23"/>
        <v>1000</v>
      </c>
    </row>
    <row r="194" spans="1:17" ht="25.5">
      <c r="A194" s="53" t="s">
        <v>254</v>
      </c>
      <c r="B194" s="54" t="s">
        <v>32</v>
      </c>
      <c r="C194" s="54" t="s">
        <v>132</v>
      </c>
      <c r="D194" s="54" t="s">
        <v>159</v>
      </c>
      <c r="E194" s="54" t="str">
        <f t="shared" si="26"/>
        <v>06 1 01 00000</v>
      </c>
      <c r="F194" s="54"/>
      <c r="G194" s="91">
        <f aca="true" t="shared" si="31" ref="G194:M196">G195</f>
        <v>1000</v>
      </c>
      <c r="H194" s="91">
        <f t="shared" si="31"/>
        <v>0</v>
      </c>
      <c r="I194" s="91">
        <f t="shared" si="24"/>
        <v>1000</v>
      </c>
      <c r="J194" s="140">
        <f t="shared" si="31"/>
        <v>-1000</v>
      </c>
      <c r="K194" s="91">
        <f t="shared" si="25"/>
        <v>0</v>
      </c>
      <c r="L194" s="91">
        <f t="shared" si="31"/>
        <v>1000</v>
      </c>
      <c r="M194" s="91">
        <f t="shared" si="31"/>
        <v>0</v>
      </c>
      <c r="N194" s="131">
        <f t="shared" si="22"/>
        <v>1000</v>
      </c>
      <c r="O194" s="91">
        <f aca="true" t="shared" si="32" ref="O194:P196">O195</f>
        <v>1000</v>
      </c>
      <c r="P194" s="91">
        <f t="shared" si="32"/>
        <v>0</v>
      </c>
      <c r="Q194" s="131">
        <f t="shared" si="23"/>
        <v>1000</v>
      </c>
    </row>
    <row r="195" spans="1:17" ht="12.75">
      <c r="A195" s="53" t="s">
        <v>52</v>
      </c>
      <c r="B195" s="54" t="s">
        <v>32</v>
      </c>
      <c r="C195" s="54">
        <v>12</v>
      </c>
      <c r="D195" s="54" t="s">
        <v>160</v>
      </c>
      <c r="E195" s="54" t="str">
        <f t="shared" si="26"/>
        <v>06 1 01 72510</v>
      </c>
      <c r="F195" s="54"/>
      <c r="G195" s="91">
        <f t="shared" si="31"/>
        <v>1000</v>
      </c>
      <c r="H195" s="91">
        <f t="shared" si="31"/>
        <v>0</v>
      </c>
      <c r="I195" s="91">
        <f t="shared" si="24"/>
        <v>1000</v>
      </c>
      <c r="J195" s="140">
        <f t="shared" si="31"/>
        <v>-1000</v>
      </c>
      <c r="K195" s="91">
        <f t="shared" si="25"/>
        <v>0</v>
      </c>
      <c r="L195" s="91">
        <f t="shared" si="31"/>
        <v>1000</v>
      </c>
      <c r="M195" s="91">
        <f t="shared" si="31"/>
        <v>0</v>
      </c>
      <c r="N195" s="131">
        <f t="shared" si="22"/>
        <v>1000</v>
      </c>
      <c r="O195" s="91">
        <f t="shared" si="32"/>
        <v>1000</v>
      </c>
      <c r="P195" s="91">
        <f t="shared" si="32"/>
        <v>0</v>
      </c>
      <c r="Q195" s="131">
        <f t="shared" si="23"/>
        <v>1000</v>
      </c>
    </row>
    <row r="196" spans="1:17" ht="14.25" customHeight="1">
      <c r="A196" s="66" t="s">
        <v>356</v>
      </c>
      <c r="B196" s="54" t="s">
        <v>32</v>
      </c>
      <c r="C196" s="54">
        <v>12</v>
      </c>
      <c r="D196" s="54" t="s">
        <v>160</v>
      </c>
      <c r="E196" s="54" t="str">
        <f t="shared" si="26"/>
        <v>06 1 01 72510</v>
      </c>
      <c r="F196" s="54" t="s">
        <v>357</v>
      </c>
      <c r="G196" s="91">
        <f t="shared" si="31"/>
        <v>1000</v>
      </c>
      <c r="H196" s="91">
        <f t="shared" si="31"/>
        <v>0</v>
      </c>
      <c r="I196" s="91">
        <f t="shared" si="24"/>
        <v>1000</v>
      </c>
      <c r="J196" s="140">
        <f t="shared" si="31"/>
        <v>-1000</v>
      </c>
      <c r="K196" s="91">
        <f t="shared" si="25"/>
        <v>0</v>
      </c>
      <c r="L196" s="91">
        <f t="shared" si="31"/>
        <v>1000</v>
      </c>
      <c r="M196" s="91">
        <f t="shared" si="31"/>
        <v>0</v>
      </c>
      <c r="N196" s="131">
        <f t="shared" si="22"/>
        <v>1000</v>
      </c>
      <c r="O196" s="91">
        <f t="shared" si="32"/>
        <v>1000</v>
      </c>
      <c r="P196" s="91">
        <f t="shared" si="32"/>
        <v>0</v>
      </c>
      <c r="Q196" s="131">
        <f t="shared" si="23"/>
        <v>1000</v>
      </c>
    </row>
    <row r="197" spans="1:17" ht="38.25">
      <c r="A197" s="53" t="s">
        <v>175</v>
      </c>
      <c r="B197" s="54" t="s">
        <v>32</v>
      </c>
      <c r="C197" s="54">
        <v>12</v>
      </c>
      <c r="D197" s="54" t="s">
        <v>160</v>
      </c>
      <c r="E197" s="54" t="str">
        <f t="shared" si="26"/>
        <v>06 1 01 72510</v>
      </c>
      <c r="F197" s="54" t="s">
        <v>68</v>
      </c>
      <c r="G197" s="91">
        <f>'приложение 6'!H152</f>
        <v>1000</v>
      </c>
      <c r="H197" s="91">
        <f>'приложение 6'!I152</f>
        <v>0</v>
      </c>
      <c r="I197" s="91">
        <f t="shared" si="24"/>
        <v>1000</v>
      </c>
      <c r="J197" s="140">
        <f>'приложение 6'!K152</f>
        <v>-1000</v>
      </c>
      <c r="K197" s="91">
        <f t="shared" si="25"/>
        <v>0</v>
      </c>
      <c r="L197" s="91">
        <f>'приложение 6'!M152</f>
        <v>1000</v>
      </c>
      <c r="M197" s="91">
        <f>'приложение 6'!N152</f>
        <v>0</v>
      </c>
      <c r="N197" s="131">
        <f t="shared" si="22"/>
        <v>1000</v>
      </c>
      <c r="O197" s="91">
        <f>'приложение 6'!P152</f>
        <v>1000</v>
      </c>
      <c r="P197" s="91">
        <f>'приложение 6'!Q152</f>
        <v>0</v>
      </c>
      <c r="Q197" s="131">
        <f t="shared" si="23"/>
        <v>1000</v>
      </c>
    </row>
    <row r="198" spans="1:17" ht="25.5" hidden="1">
      <c r="A198" s="53" t="s">
        <v>331</v>
      </c>
      <c r="B198" s="54" t="s">
        <v>32</v>
      </c>
      <c r="C198" s="54" t="s">
        <v>132</v>
      </c>
      <c r="D198" s="54" t="s">
        <v>161</v>
      </c>
      <c r="E198" s="54" t="str">
        <f t="shared" si="26"/>
        <v>06 1 04 00000</v>
      </c>
      <c r="F198" s="54"/>
      <c r="G198" s="91">
        <f aca="true" t="shared" si="33" ref="G198:M200">G199</f>
        <v>0</v>
      </c>
      <c r="H198" s="91">
        <f t="shared" si="33"/>
        <v>0</v>
      </c>
      <c r="I198" s="91">
        <f t="shared" si="24"/>
        <v>0</v>
      </c>
      <c r="J198" s="140">
        <f t="shared" si="33"/>
        <v>0</v>
      </c>
      <c r="K198" s="91">
        <f t="shared" si="25"/>
        <v>0</v>
      </c>
      <c r="L198" s="91">
        <f t="shared" si="33"/>
        <v>0</v>
      </c>
      <c r="M198" s="91">
        <f t="shared" si="33"/>
        <v>0</v>
      </c>
      <c r="N198" s="131">
        <f t="shared" si="22"/>
        <v>0</v>
      </c>
      <c r="O198" s="91">
        <f aca="true" t="shared" si="34" ref="O198:P200">O199</f>
        <v>0</v>
      </c>
      <c r="P198" s="91">
        <f t="shared" si="34"/>
        <v>0</v>
      </c>
      <c r="Q198" s="131">
        <f t="shared" si="23"/>
        <v>0</v>
      </c>
    </row>
    <row r="199" spans="1:17" ht="25.5" hidden="1">
      <c r="A199" s="53" t="s">
        <v>53</v>
      </c>
      <c r="B199" s="54" t="s">
        <v>32</v>
      </c>
      <c r="C199" s="54">
        <v>12</v>
      </c>
      <c r="D199" s="54" t="s">
        <v>162</v>
      </c>
      <c r="E199" s="54" t="str">
        <f t="shared" si="26"/>
        <v>06 1 04 72530</v>
      </c>
      <c r="F199" s="54"/>
      <c r="G199" s="91">
        <f t="shared" si="33"/>
        <v>0</v>
      </c>
      <c r="H199" s="91">
        <f t="shared" si="33"/>
        <v>0</v>
      </c>
      <c r="I199" s="91">
        <f t="shared" si="24"/>
        <v>0</v>
      </c>
      <c r="J199" s="140">
        <f t="shared" si="33"/>
        <v>0</v>
      </c>
      <c r="K199" s="91">
        <f t="shared" si="25"/>
        <v>0</v>
      </c>
      <c r="L199" s="91">
        <f t="shared" si="33"/>
        <v>0</v>
      </c>
      <c r="M199" s="91">
        <f t="shared" si="33"/>
        <v>0</v>
      </c>
      <c r="N199" s="131">
        <f t="shared" si="22"/>
        <v>0</v>
      </c>
      <c r="O199" s="91">
        <f t="shared" si="34"/>
        <v>0</v>
      </c>
      <c r="P199" s="91">
        <f t="shared" si="34"/>
        <v>0</v>
      </c>
      <c r="Q199" s="131">
        <f t="shared" si="23"/>
        <v>0</v>
      </c>
    </row>
    <row r="200" spans="1:17" ht="25.5" hidden="1">
      <c r="A200" s="53" t="s">
        <v>354</v>
      </c>
      <c r="B200" s="54" t="s">
        <v>32</v>
      </c>
      <c r="C200" s="54">
        <v>12</v>
      </c>
      <c r="D200" s="54" t="s">
        <v>162</v>
      </c>
      <c r="E200" s="54" t="str">
        <f t="shared" si="26"/>
        <v>06 1 04 72530</v>
      </c>
      <c r="F200" s="54" t="s">
        <v>355</v>
      </c>
      <c r="G200" s="91">
        <f t="shared" si="33"/>
        <v>0</v>
      </c>
      <c r="H200" s="91">
        <f t="shared" si="33"/>
        <v>0</v>
      </c>
      <c r="I200" s="91">
        <f t="shared" si="24"/>
        <v>0</v>
      </c>
      <c r="J200" s="140">
        <f t="shared" si="33"/>
        <v>0</v>
      </c>
      <c r="K200" s="91">
        <f t="shared" si="25"/>
        <v>0</v>
      </c>
      <c r="L200" s="91">
        <f t="shared" si="33"/>
        <v>0</v>
      </c>
      <c r="M200" s="91">
        <f t="shared" si="33"/>
        <v>0</v>
      </c>
      <c r="N200" s="131">
        <f t="shared" si="22"/>
        <v>0</v>
      </c>
      <c r="O200" s="91">
        <f t="shared" si="34"/>
        <v>0</v>
      </c>
      <c r="P200" s="91">
        <f t="shared" si="34"/>
        <v>0</v>
      </c>
      <c r="Q200" s="131">
        <f t="shared" si="23"/>
        <v>0</v>
      </c>
    </row>
    <row r="201" spans="1:17" ht="25.5" hidden="1">
      <c r="A201" s="53" t="s">
        <v>289</v>
      </c>
      <c r="B201" s="54" t="s">
        <v>32</v>
      </c>
      <c r="C201" s="54">
        <v>12</v>
      </c>
      <c r="D201" s="54" t="s">
        <v>162</v>
      </c>
      <c r="E201" s="54" t="str">
        <f t="shared" si="26"/>
        <v>06 1 04 72530</v>
      </c>
      <c r="F201" s="54" t="s">
        <v>288</v>
      </c>
      <c r="G201" s="91">
        <f>'приложение 6'!H156</f>
        <v>0</v>
      </c>
      <c r="H201" s="91">
        <f>'приложение 6'!I156</f>
        <v>0</v>
      </c>
      <c r="I201" s="91">
        <f t="shared" si="24"/>
        <v>0</v>
      </c>
      <c r="J201" s="140">
        <f>'приложение 6'!K156</f>
        <v>0</v>
      </c>
      <c r="K201" s="91">
        <f t="shared" si="25"/>
        <v>0</v>
      </c>
      <c r="L201" s="91">
        <f>'приложение 6'!M156</f>
        <v>0</v>
      </c>
      <c r="M201" s="91">
        <f>'приложение 6'!N156</f>
        <v>0</v>
      </c>
      <c r="N201" s="131">
        <f aca="true" t="shared" si="35" ref="N201:N264">L201+M201</f>
        <v>0</v>
      </c>
      <c r="O201" s="91">
        <f>'приложение 6'!P156</f>
        <v>0</v>
      </c>
      <c r="P201" s="91">
        <f>'приложение 6'!Q156</f>
        <v>0</v>
      </c>
      <c r="Q201" s="131">
        <f aca="true" t="shared" si="36" ref="Q201:Q264">O201+P201</f>
        <v>0</v>
      </c>
    </row>
    <row r="202" spans="1:17" ht="51.75" customHeight="1">
      <c r="A202" s="53" t="s">
        <v>609</v>
      </c>
      <c r="B202" s="54" t="s">
        <v>32</v>
      </c>
      <c r="C202" s="54">
        <v>12</v>
      </c>
      <c r="D202" s="54" t="s">
        <v>163</v>
      </c>
      <c r="E202" s="54" t="str">
        <f t="shared" si="26"/>
        <v>06 2 00 00000</v>
      </c>
      <c r="F202" s="54"/>
      <c r="G202" s="91">
        <f aca="true" t="shared" si="37" ref="G202:M205">G203</f>
        <v>20</v>
      </c>
      <c r="H202" s="91">
        <f t="shared" si="37"/>
        <v>0</v>
      </c>
      <c r="I202" s="91">
        <f t="shared" si="24"/>
        <v>20</v>
      </c>
      <c r="J202" s="140">
        <f t="shared" si="37"/>
        <v>0</v>
      </c>
      <c r="K202" s="91">
        <f t="shared" si="25"/>
        <v>20</v>
      </c>
      <c r="L202" s="91">
        <f t="shared" si="37"/>
        <v>20</v>
      </c>
      <c r="M202" s="91">
        <f t="shared" si="37"/>
        <v>0</v>
      </c>
      <c r="N202" s="131">
        <f t="shared" si="35"/>
        <v>20</v>
      </c>
      <c r="O202" s="91">
        <f aca="true" t="shared" si="38" ref="O202:P205">O203</f>
        <v>20</v>
      </c>
      <c r="P202" s="91">
        <f t="shared" si="38"/>
        <v>0</v>
      </c>
      <c r="Q202" s="131">
        <f t="shared" si="36"/>
        <v>20</v>
      </c>
    </row>
    <row r="203" spans="1:17" ht="38.25">
      <c r="A203" s="53" t="s">
        <v>255</v>
      </c>
      <c r="B203" s="54" t="s">
        <v>32</v>
      </c>
      <c r="C203" s="54" t="s">
        <v>132</v>
      </c>
      <c r="D203" s="54" t="s">
        <v>164</v>
      </c>
      <c r="E203" s="54" t="str">
        <f t="shared" si="26"/>
        <v>06 2 01 00000</v>
      </c>
      <c r="F203" s="54"/>
      <c r="G203" s="91">
        <f t="shared" si="37"/>
        <v>20</v>
      </c>
      <c r="H203" s="91">
        <f t="shared" si="37"/>
        <v>0</v>
      </c>
      <c r="I203" s="91">
        <f t="shared" si="24"/>
        <v>20</v>
      </c>
      <c r="J203" s="140">
        <f t="shared" si="37"/>
        <v>0</v>
      </c>
      <c r="K203" s="91">
        <f t="shared" si="25"/>
        <v>20</v>
      </c>
      <c r="L203" s="91">
        <f t="shared" si="37"/>
        <v>20</v>
      </c>
      <c r="M203" s="91">
        <f t="shared" si="37"/>
        <v>0</v>
      </c>
      <c r="N203" s="131">
        <f t="shared" si="35"/>
        <v>20</v>
      </c>
      <c r="O203" s="91">
        <f t="shared" si="38"/>
        <v>20</v>
      </c>
      <c r="P203" s="91">
        <f t="shared" si="38"/>
        <v>0</v>
      </c>
      <c r="Q203" s="131">
        <f t="shared" si="36"/>
        <v>20</v>
      </c>
    </row>
    <row r="204" spans="1:17" ht="25.5">
      <c r="A204" s="53" t="s">
        <v>54</v>
      </c>
      <c r="B204" s="54" t="s">
        <v>32</v>
      </c>
      <c r="C204" s="54">
        <v>12</v>
      </c>
      <c r="D204" s="54" t="s">
        <v>165</v>
      </c>
      <c r="E204" s="54" t="str">
        <f t="shared" si="26"/>
        <v>06 2 01 72520</v>
      </c>
      <c r="F204" s="54"/>
      <c r="G204" s="91">
        <f t="shared" si="37"/>
        <v>20</v>
      </c>
      <c r="H204" s="91">
        <f t="shared" si="37"/>
        <v>0</v>
      </c>
      <c r="I204" s="91">
        <f t="shared" si="24"/>
        <v>20</v>
      </c>
      <c r="J204" s="140">
        <f t="shared" si="37"/>
        <v>0</v>
      </c>
      <c r="K204" s="91">
        <f t="shared" si="25"/>
        <v>20</v>
      </c>
      <c r="L204" s="91">
        <f t="shared" si="37"/>
        <v>20</v>
      </c>
      <c r="M204" s="91">
        <f t="shared" si="37"/>
        <v>0</v>
      </c>
      <c r="N204" s="131">
        <f t="shared" si="35"/>
        <v>20</v>
      </c>
      <c r="O204" s="91">
        <f t="shared" si="38"/>
        <v>20</v>
      </c>
      <c r="P204" s="91">
        <f t="shared" si="38"/>
        <v>0</v>
      </c>
      <c r="Q204" s="131">
        <f t="shared" si="36"/>
        <v>20</v>
      </c>
    </row>
    <row r="205" spans="1:17" ht="25.5">
      <c r="A205" s="53" t="s">
        <v>354</v>
      </c>
      <c r="B205" s="54" t="s">
        <v>32</v>
      </c>
      <c r="C205" s="54">
        <v>12</v>
      </c>
      <c r="D205" s="54" t="s">
        <v>165</v>
      </c>
      <c r="E205" s="54" t="str">
        <f t="shared" si="26"/>
        <v>06 2 01 72520</v>
      </c>
      <c r="F205" s="54" t="s">
        <v>355</v>
      </c>
      <c r="G205" s="91">
        <f t="shared" si="37"/>
        <v>20</v>
      </c>
      <c r="H205" s="91">
        <f t="shared" si="37"/>
        <v>0</v>
      </c>
      <c r="I205" s="91">
        <f t="shared" si="24"/>
        <v>20</v>
      </c>
      <c r="J205" s="140">
        <f t="shared" si="37"/>
        <v>0</v>
      </c>
      <c r="K205" s="91">
        <f t="shared" si="25"/>
        <v>20</v>
      </c>
      <c r="L205" s="91">
        <f t="shared" si="37"/>
        <v>20</v>
      </c>
      <c r="M205" s="91">
        <f t="shared" si="37"/>
        <v>0</v>
      </c>
      <c r="N205" s="131">
        <f t="shared" si="35"/>
        <v>20</v>
      </c>
      <c r="O205" s="91">
        <f t="shared" si="38"/>
        <v>20</v>
      </c>
      <c r="P205" s="91">
        <f t="shared" si="38"/>
        <v>0</v>
      </c>
      <c r="Q205" s="131">
        <f t="shared" si="36"/>
        <v>20</v>
      </c>
    </row>
    <row r="206" spans="1:17" ht="25.5">
      <c r="A206" s="53" t="s">
        <v>289</v>
      </c>
      <c r="B206" s="54" t="s">
        <v>32</v>
      </c>
      <c r="C206" s="54">
        <v>12</v>
      </c>
      <c r="D206" s="54" t="s">
        <v>165</v>
      </c>
      <c r="E206" s="54" t="str">
        <f t="shared" si="26"/>
        <v>06 2 01 72520</v>
      </c>
      <c r="F206" s="54" t="s">
        <v>288</v>
      </c>
      <c r="G206" s="91">
        <f>'приложение 6'!H161</f>
        <v>20</v>
      </c>
      <c r="H206" s="91">
        <f>'приложение 6'!I161</f>
        <v>0</v>
      </c>
      <c r="I206" s="91">
        <f t="shared" si="24"/>
        <v>20</v>
      </c>
      <c r="J206" s="140">
        <f>'приложение 6'!K161</f>
        <v>0</v>
      </c>
      <c r="K206" s="91">
        <f t="shared" si="25"/>
        <v>20</v>
      </c>
      <c r="L206" s="91">
        <f>'приложение 6'!M161</f>
        <v>20</v>
      </c>
      <c r="M206" s="91">
        <f>'приложение 6'!N161</f>
        <v>0</v>
      </c>
      <c r="N206" s="131">
        <f t="shared" si="35"/>
        <v>20</v>
      </c>
      <c r="O206" s="91">
        <f>'приложение 6'!P161</f>
        <v>20</v>
      </c>
      <c r="P206" s="91">
        <f>'приложение 6'!Q161</f>
        <v>0</v>
      </c>
      <c r="Q206" s="131">
        <f t="shared" si="36"/>
        <v>20</v>
      </c>
    </row>
    <row r="207" spans="1:17" ht="15" customHeight="1" hidden="1">
      <c r="A207" s="53" t="s">
        <v>420</v>
      </c>
      <c r="B207" s="54" t="s">
        <v>32</v>
      </c>
      <c r="C207" s="54" t="s">
        <v>132</v>
      </c>
      <c r="D207" s="54" t="s">
        <v>98</v>
      </c>
      <c r="E207" s="54" t="str">
        <f>REPLACE(REPLACE(REPLACE(D207,3,," "),5,," "),8,," ")</f>
        <v>99 0 00 00000</v>
      </c>
      <c r="F207" s="54"/>
      <c r="G207" s="91">
        <f>G208</f>
        <v>0</v>
      </c>
      <c r="H207" s="91">
        <f>H208</f>
        <v>0</v>
      </c>
      <c r="I207" s="91">
        <f aca="true" t="shared" si="39" ref="I207:I270">G207+H207</f>
        <v>0</v>
      </c>
      <c r="J207" s="140">
        <f>J208</f>
        <v>0</v>
      </c>
      <c r="K207" s="91">
        <f t="shared" si="25"/>
        <v>0</v>
      </c>
      <c r="L207" s="91">
        <f>L208</f>
        <v>0</v>
      </c>
      <c r="M207" s="91">
        <f>M208</f>
        <v>0</v>
      </c>
      <c r="N207" s="131">
        <f t="shared" si="35"/>
        <v>0</v>
      </c>
      <c r="O207" s="91">
        <f>O208</f>
        <v>0</v>
      </c>
      <c r="P207" s="91">
        <f>P208</f>
        <v>0</v>
      </c>
      <c r="Q207" s="131">
        <f t="shared" si="36"/>
        <v>0</v>
      </c>
    </row>
    <row r="208" spans="1:17" ht="15" customHeight="1" hidden="1">
      <c r="A208" s="53" t="s">
        <v>436</v>
      </c>
      <c r="B208" s="54" t="s">
        <v>32</v>
      </c>
      <c r="C208" s="54" t="s">
        <v>132</v>
      </c>
      <c r="D208" s="54" t="s">
        <v>297</v>
      </c>
      <c r="E208" s="54" t="str">
        <f>REPLACE(REPLACE(REPLACE(D208,3,," "),5,," "),8,," ")</f>
        <v>99 9 00 00000</v>
      </c>
      <c r="F208" s="54"/>
      <c r="G208" s="91">
        <f>G209+G212</f>
        <v>0</v>
      </c>
      <c r="H208" s="91">
        <f>H209+H212</f>
        <v>0</v>
      </c>
      <c r="I208" s="91">
        <f t="shared" si="39"/>
        <v>0</v>
      </c>
      <c r="J208" s="140">
        <f>J209+J212</f>
        <v>0</v>
      </c>
      <c r="K208" s="91">
        <f t="shared" si="25"/>
        <v>0</v>
      </c>
      <c r="L208" s="91">
        <f>L209+L212</f>
        <v>0</v>
      </c>
      <c r="M208" s="91">
        <f>M209+M212</f>
        <v>0</v>
      </c>
      <c r="N208" s="131">
        <f t="shared" si="35"/>
        <v>0</v>
      </c>
      <c r="O208" s="91">
        <f>O209+O212</f>
        <v>0</v>
      </c>
      <c r="P208" s="91">
        <f>P209+P212</f>
        <v>0</v>
      </c>
      <c r="Q208" s="131">
        <f t="shared" si="36"/>
        <v>0</v>
      </c>
    </row>
    <row r="209" spans="1:17" ht="25.5" hidden="1">
      <c r="A209" s="53" t="s">
        <v>417</v>
      </c>
      <c r="B209" s="54" t="s">
        <v>32</v>
      </c>
      <c r="C209" s="54">
        <v>12</v>
      </c>
      <c r="D209" s="54" t="s">
        <v>416</v>
      </c>
      <c r="E209" s="54" t="str">
        <f>REPLACE(REPLACE(REPLACE(D209,3,," "),5,," "),8,," ")</f>
        <v>99 9 00 76510</v>
      </c>
      <c r="F209" s="54"/>
      <c r="G209" s="91">
        <f>G210</f>
        <v>0</v>
      </c>
      <c r="H209" s="91">
        <f>H210</f>
        <v>0</v>
      </c>
      <c r="I209" s="91">
        <f t="shared" si="39"/>
        <v>0</v>
      </c>
      <c r="J209" s="140">
        <f>J210</f>
        <v>0</v>
      </c>
      <c r="K209" s="91">
        <f t="shared" si="25"/>
        <v>0</v>
      </c>
      <c r="L209" s="91">
        <f>L210</f>
        <v>0</v>
      </c>
      <c r="M209" s="91">
        <f>M210</f>
        <v>0</v>
      </c>
      <c r="N209" s="131">
        <f t="shared" si="35"/>
        <v>0</v>
      </c>
      <c r="O209" s="91">
        <f>O210</f>
        <v>0</v>
      </c>
      <c r="P209" s="91">
        <f>P210</f>
        <v>0</v>
      </c>
      <c r="Q209" s="131">
        <f t="shared" si="36"/>
        <v>0</v>
      </c>
    </row>
    <row r="210" spans="1:17" ht="25.5" hidden="1">
      <c r="A210" s="53" t="s">
        <v>354</v>
      </c>
      <c r="B210" s="54" t="s">
        <v>32</v>
      </c>
      <c r="C210" s="54">
        <v>12</v>
      </c>
      <c r="D210" s="54" t="s">
        <v>416</v>
      </c>
      <c r="E210" s="54" t="str">
        <f>REPLACE(REPLACE(REPLACE(D210,3,," "),5,," "),8,," ")</f>
        <v>99 9 00 76510</v>
      </c>
      <c r="F210" s="54" t="s">
        <v>355</v>
      </c>
      <c r="G210" s="91">
        <f>G211</f>
        <v>0</v>
      </c>
      <c r="H210" s="91">
        <f>H211</f>
        <v>0</v>
      </c>
      <c r="I210" s="91">
        <f t="shared" si="39"/>
        <v>0</v>
      </c>
      <c r="J210" s="140">
        <f>J211</f>
        <v>0</v>
      </c>
      <c r="K210" s="91">
        <f t="shared" si="25"/>
        <v>0</v>
      </c>
      <c r="L210" s="91">
        <f>L211</f>
        <v>0</v>
      </c>
      <c r="M210" s="91">
        <f>M211</f>
        <v>0</v>
      </c>
      <c r="N210" s="131">
        <f t="shared" si="35"/>
        <v>0</v>
      </c>
      <c r="O210" s="91">
        <f>O211</f>
        <v>0</v>
      </c>
      <c r="P210" s="91">
        <f>P211</f>
        <v>0</v>
      </c>
      <c r="Q210" s="131">
        <f t="shared" si="36"/>
        <v>0</v>
      </c>
    </row>
    <row r="211" spans="1:17" ht="25.5" hidden="1">
      <c r="A211" s="53" t="s">
        <v>289</v>
      </c>
      <c r="B211" s="54" t="s">
        <v>32</v>
      </c>
      <c r="C211" s="54">
        <v>12</v>
      </c>
      <c r="D211" s="54" t="s">
        <v>416</v>
      </c>
      <c r="E211" s="54" t="str">
        <f>REPLACE(REPLACE(REPLACE(D211,3,," "),5,," "),8,," ")</f>
        <v>99 9 00 76510</v>
      </c>
      <c r="F211" s="54" t="s">
        <v>288</v>
      </c>
      <c r="G211" s="91">
        <f>'приложение 6'!H166</f>
        <v>0</v>
      </c>
      <c r="H211" s="91">
        <f>'приложение 6'!I166</f>
        <v>0</v>
      </c>
      <c r="I211" s="91">
        <f t="shared" si="39"/>
        <v>0</v>
      </c>
      <c r="J211" s="140">
        <f>'приложение 6'!K166</f>
        <v>0</v>
      </c>
      <c r="K211" s="91">
        <f t="shared" si="25"/>
        <v>0</v>
      </c>
      <c r="L211" s="91">
        <f>'приложение 6'!M166</f>
        <v>0</v>
      </c>
      <c r="M211" s="91">
        <f>'приложение 6'!N166</f>
        <v>0</v>
      </c>
      <c r="N211" s="131">
        <f t="shared" si="35"/>
        <v>0</v>
      </c>
      <c r="O211" s="91">
        <f>'приложение 6'!P166</f>
        <v>0</v>
      </c>
      <c r="P211" s="91">
        <f>'приложение 6'!Q166</f>
        <v>0</v>
      </c>
      <c r="Q211" s="131">
        <f t="shared" si="36"/>
        <v>0</v>
      </c>
    </row>
    <row r="212" spans="1:17" ht="25.5" hidden="1">
      <c r="A212" s="53" t="s">
        <v>552</v>
      </c>
      <c r="B212" s="54" t="s">
        <v>32</v>
      </c>
      <c r="C212" s="54" t="s">
        <v>132</v>
      </c>
      <c r="D212" s="54"/>
      <c r="E212" s="54" t="s">
        <v>569</v>
      </c>
      <c r="F212" s="54"/>
      <c r="G212" s="91">
        <f>G213</f>
        <v>0</v>
      </c>
      <c r="H212" s="91">
        <f>H213</f>
        <v>0</v>
      </c>
      <c r="I212" s="91">
        <f t="shared" si="39"/>
        <v>0</v>
      </c>
      <c r="J212" s="140">
        <f>J213</f>
        <v>0</v>
      </c>
      <c r="K212" s="91">
        <f t="shared" si="25"/>
        <v>0</v>
      </c>
      <c r="L212" s="91">
        <f>L213</f>
        <v>0</v>
      </c>
      <c r="M212" s="91">
        <f>M213</f>
        <v>0</v>
      </c>
      <c r="N212" s="131">
        <f t="shared" si="35"/>
        <v>0</v>
      </c>
      <c r="O212" s="91">
        <f>O213</f>
        <v>0</v>
      </c>
      <c r="P212" s="91">
        <f>P213</f>
        <v>0</v>
      </c>
      <c r="Q212" s="131">
        <f t="shared" si="36"/>
        <v>0</v>
      </c>
    </row>
    <row r="213" spans="1:17" ht="12.75" hidden="1">
      <c r="A213" s="53" t="s">
        <v>356</v>
      </c>
      <c r="B213" s="54" t="s">
        <v>32</v>
      </c>
      <c r="C213" s="54" t="s">
        <v>132</v>
      </c>
      <c r="D213" s="54"/>
      <c r="E213" s="54" t="s">
        <v>569</v>
      </c>
      <c r="F213" s="54" t="s">
        <v>357</v>
      </c>
      <c r="G213" s="91">
        <f>G214</f>
        <v>0</v>
      </c>
      <c r="H213" s="91">
        <f>H214</f>
        <v>0</v>
      </c>
      <c r="I213" s="91">
        <f t="shared" si="39"/>
        <v>0</v>
      </c>
      <c r="J213" s="140">
        <f>J214</f>
        <v>0</v>
      </c>
      <c r="K213" s="91">
        <f t="shared" si="25"/>
        <v>0</v>
      </c>
      <c r="L213" s="91">
        <f>L214</f>
        <v>0</v>
      </c>
      <c r="M213" s="91">
        <f>M214</f>
        <v>0</v>
      </c>
      <c r="N213" s="131">
        <f t="shared" si="35"/>
        <v>0</v>
      </c>
      <c r="O213" s="91">
        <f>O214</f>
        <v>0</v>
      </c>
      <c r="P213" s="91">
        <f>P214</f>
        <v>0</v>
      </c>
      <c r="Q213" s="131">
        <f t="shared" si="36"/>
        <v>0</v>
      </c>
    </row>
    <row r="214" spans="1:17" ht="38.25" hidden="1">
      <c r="A214" s="53" t="s">
        <v>175</v>
      </c>
      <c r="B214" s="54" t="s">
        <v>32</v>
      </c>
      <c r="C214" s="54" t="s">
        <v>132</v>
      </c>
      <c r="D214" s="54"/>
      <c r="E214" s="54" t="s">
        <v>569</v>
      </c>
      <c r="F214" s="54" t="s">
        <v>68</v>
      </c>
      <c r="G214" s="91"/>
      <c r="H214" s="91"/>
      <c r="I214" s="91">
        <f t="shared" si="39"/>
        <v>0</v>
      </c>
      <c r="J214" s="140"/>
      <c r="K214" s="91">
        <f t="shared" si="25"/>
        <v>0</v>
      </c>
      <c r="L214" s="91"/>
      <c r="M214" s="91"/>
      <c r="N214" s="131">
        <f t="shared" si="35"/>
        <v>0</v>
      </c>
      <c r="O214" s="91"/>
      <c r="P214" s="91"/>
      <c r="Q214" s="131">
        <f t="shared" si="36"/>
        <v>0</v>
      </c>
    </row>
    <row r="215" spans="1:17" ht="15" customHeight="1">
      <c r="A215" s="53" t="s">
        <v>379</v>
      </c>
      <c r="B215" s="75" t="s">
        <v>35</v>
      </c>
      <c r="C215" s="75"/>
      <c r="D215" s="75"/>
      <c r="E215" s="75" t="str">
        <f t="shared" si="26"/>
        <v>   </v>
      </c>
      <c r="F215" s="75"/>
      <c r="G215" s="91">
        <f>G216+G260+G294+G383</f>
        <v>95815.10975</v>
      </c>
      <c r="H215" s="91">
        <f>H216+H260+H294+H383</f>
        <v>1691.2515199999998</v>
      </c>
      <c r="I215" s="91">
        <f t="shared" si="39"/>
        <v>97506.36127000001</v>
      </c>
      <c r="J215" s="140">
        <f>J216+J260+J294+J383</f>
        <v>93739.00583</v>
      </c>
      <c r="K215" s="91">
        <f t="shared" si="25"/>
        <v>191245.3671</v>
      </c>
      <c r="L215" s="91">
        <f>L216+L260+L294+L383</f>
        <v>113323.72</v>
      </c>
      <c r="M215" s="91">
        <f>M216+M260+M294+M383</f>
        <v>-16334.139</v>
      </c>
      <c r="N215" s="131">
        <f t="shared" si="35"/>
        <v>96989.581</v>
      </c>
      <c r="O215" s="91">
        <f>O216+O260+O294+O383</f>
        <v>85541.594</v>
      </c>
      <c r="P215" s="91">
        <f>P216+P260+P294+P383</f>
        <v>-4443.304</v>
      </c>
      <c r="Q215" s="131">
        <f t="shared" si="36"/>
        <v>81098.29</v>
      </c>
    </row>
    <row r="216" spans="1:17" s="97" customFormat="1" ht="15" customHeight="1">
      <c r="A216" s="57" t="s">
        <v>73</v>
      </c>
      <c r="B216" s="102" t="s">
        <v>35</v>
      </c>
      <c r="C216" s="102" t="s">
        <v>30</v>
      </c>
      <c r="D216" s="102"/>
      <c r="E216" s="102" t="str">
        <f t="shared" si="26"/>
        <v>   </v>
      </c>
      <c r="F216" s="102"/>
      <c r="G216" s="96">
        <f>G217+G236+G254</f>
        <v>7146.305</v>
      </c>
      <c r="H216" s="96">
        <f>H217+H236+H254</f>
        <v>0</v>
      </c>
      <c r="I216" s="91">
        <f t="shared" si="39"/>
        <v>7146.305</v>
      </c>
      <c r="J216" s="210">
        <f>J217+J236+J254</f>
        <v>-3265.367</v>
      </c>
      <c r="K216" s="91">
        <f t="shared" si="25"/>
        <v>3880.938</v>
      </c>
      <c r="L216" s="96">
        <f>L217+L236+L254</f>
        <v>11687.903</v>
      </c>
      <c r="M216" s="96">
        <f>M217+M236+M254</f>
        <v>-7331.039</v>
      </c>
      <c r="N216" s="131">
        <f t="shared" si="35"/>
        <v>4356.8640000000005</v>
      </c>
      <c r="O216" s="96">
        <f>O217+O236+O254</f>
        <v>9266.519</v>
      </c>
      <c r="P216" s="96">
        <f>P217+P236+P254</f>
        <v>-4443.304</v>
      </c>
      <c r="Q216" s="131">
        <f t="shared" si="36"/>
        <v>4823.215</v>
      </c>
    </row>
    <row r="217" spans="1:17" ht="25.5">
      <c r="A217" s="53" t="s">
        <v>598</v>
      </c>
      <c r="B217" s="54" t="s">
        <v>35</v>
      </c>
      <c r="C217" s="54" t="s">
        <v>30</v>
      </c>
      <c r="D217" s="54" t="s">
        <v>140</v>
      </c>
      <c r="E217" s="54" t="str">
        <f t="shared" si="26"/>
        <v>08 0 00 00000</v>
      </c>
      <c r="F217" s="54"/>
      <c r="G217" s="91">
        <f>G218+G231</f>
        <v>1212.9940000000001</v>
      </c>
      <c r="H217" s="91">
        <f>H218+H231</f>
        <v>0</v>
      </c>
      <c r="I217" s="91">
        <f t="shared" si="39"/>
        <v>1212.9940000000001</v>
      </c>
      <c r="J217" s="140">
        <f>J218+J231</f>
        <v>0</v>
      </c>
      <c r="K217" s="91">
        <f t="shared" si="25"/>
        <v>1212.9940000000001</v>
      </c>
      <c r="L217" s="91">
        <f>L218+L231</f>
        <v>1213</v>
      </c>
      <c r="M217" s="91">
        <f>M218+M231</f>
        <v>0</v>
      </c>
      <c r="N217" s="131">
        <f t="shared" si="35"/>
        <v>1213</v>
      </c>
      <c r="O217" s="91">
        <f>O218+O231</f>
        <v>1213</v>
      </c>
      <c r="P217" s="91">
        <f>P218+P231</f>
        <v>0</v>
      </c>
      <c r="Q217" s="131">
        <f t="shared" si="36"/>
        <v>1213</v>
      </c>
    </row>
    <row r="218" spans="1:17" ht="25.5">
      <c r="A218" s="53" t="s">
        <v>341</v>
      </c>
      <c r="B218" s="54" t="s">
        <v>35</v>
      </c>
      <c r="C218" s="54" t="s">
        <v>30</v>
      </c>
      <c r="D218" s="54" t="s">
        <v>166</v>
      </c>
      <c r="E218" s="54" t="str">
        <f t="shared" si="26"/>
        <v>08 2 00 00000</v>
      </c>
      <c r="F218" s="54"/>
      <c r="G218" s="91">
        <f>G219+G223+G227</f>
        <v>1012.994</v>
      </c>
      <c r="H218" s="91">
        <f>H219+H223+H227</f>
        <v>0</v>
      </c>
      <c r="I218" s="91">
        <f t="shared" si="39"/>
        <v>1012.994</v>
      </c>
      <c r="J218" s="140">
        <f>J219+J223+J227</f>
        <v>0</v>
      </c>
      <c r="K218" s="91">
        <f t="shared" si="25"/>
        <v>1012.994</v>
      </c>
      <c r="L218" s="91">
        <f>L219+L223+L227</f>
        <v>1013</v>
      </c>
      <c r="M218" s="91">
        <f>M219+M223+M227</f>
        <v>0</v>
      </c>
      <c r="N218" s="131">
        <f t="shared" si="35"/>
        <v>1013</v>
      </c>
      <c r="O218" s="91">
        <f>O219+O223+O227</f>
        <v>1013</v>
      </c>
      <c r="P218" s="91">
        <f>P219+P223+P227</f>
        <v>0</v>
      </c>
      <c r="Q218" s="131">
        <f t="shared" si="36"/>
        <v>1013</v>
      </c>
    </row>
    <row r="219" spans="1:17" ht="25.5" hidden="1">
      <c r="A219" s="53" t="s">
        <v>256</v>
      </c>
      <c r="B219" s="54" t="s">
        <v>35</v>
      </c>
      <c r="C219" s="54" t="s">
        <v>30</v>
      </c>
      <c r="D219" s="54" t="s">
        <v>167</v>
      </c>
      <c r="E219" s="54" t="str">
        <f t="shared" si="26"/>
        <v>08 2 01 00000</v>
      </c>
      <c r="F219" s="54"/>
      <c r="G219" s="91">
        <f aca="true" t="shared" si="40" ref="G219:M221">G220</f>
        <v>0</v>
      </c>
      <c r="H219" s="91">
        <f t="shared" si="40"/>
        <v>0</v>
      </c>
      <c r="I219" s="91">
        <f t="shared" si="39"/>
        <v>0</v>
      </c>
      <c r="J219" s="140">
        <f t="shared" si="40"/>
        <v>0</v>
      </c>
      <c r="K219" s="91">
        <f t="shared" si="25"/>
        <v>0</v>
      </c>
      <c r="L219" s="91">
        <f t="shared" si="40"/>
        <v>0</v>
      </c>
      <c r="M219" s="91">
        <f t="shared" si="40"/>
        <v>0</v>
      </c>
      <c r="N219" s="131">
        <f t="shared" si="35"/>
        <v>0</v>
      </c>
      <c r="O219" s="91">
        <f aca="true" t="shared" si="41" ref="O219:P221">O220</f>
        <v>0</v>
      </c>
      <c r="P219" s="91">
        <f t="shared" si="41"/>
        <v>0</v>
      </c>
      <c r="Q219" s="131">
        <f t="shared" si="36"/>
        <v>0</v>
      </c>
    </row>
    <row r="220" spans="1:17" ht="25.5" hidden="1">
      <c r="A220" s="53" t="s">
        <v>42</v>
      </c>
      <c r="B220" s="54" t="s">
        <v>35</v>
      </c>
      <c r="C220" s="54" t="s">
        <v>30</v>
      </c>
      <c r="D220" s="54" t="s">
        <v>168</v>
      </c>
      <c r="E220" s="54" t="str">
        <f t="shared" si="26"/>
        <v>08 2 01 74010</v>
      </c>
      <c r="F220" s="54"/>
      <c r="G220" s="91">
        <f t="shared" si="40"/>
        <v>0</v>
      </c>
      <c r="H220" s="91">
        <f t="shared" si="40"/>
        <v>0</v>
      </c>
      <c r="I220" s="91">
        <f t="shared" si="39"/>
        <v>0</v>
      </c>
      <c r="J220" s="140">
        <f t="shared" si="40"/>
        <v>0</v>
      </c>
      <c r="K220" s="91">
        <f t="shared" si="25"/>
        <v>0</v>
      </c>
      <c r="L220" s="91">
        <f t="shared" si="40"/>
        <v>0</v>
      </c>
      <c r="M220" s="91">
        <f t="shared" si="40"/>
        <v>0</v>
      </c>
      <c r="N220" s="131">
        <f t="shared" si="35"/>
        <v>0</v>
      </c>
      <c r="O220" s="91">
        <f t="shared" si="41"/>
        <v>0</v>
      </c>
      <c r="P220" s="91">
        <f t="shared" si="41"/>
        <v>0</v>
      </c>
      <c r="Q220" s="131">
        <f t="shared" si="36"/>
        <v>0</v>
      </c>
    </row>
    <row r="221" spans="1:17" ht="25.5" hidden="1">
      <c r="A221" s="53" t="s">
        <v>354</v>
      </c>
      <c r="B221" s="54" t="s">
        <v>35</v>
      </c>
      <c r="C221" s="54" t="s">
        <v>30</v>
      </c>
      <c r="D221" s="54" t="s">
        <v>168</v>
      </c>
      <c r="E221" s="54" t="str">
        <f t="shared" si="26"/>
        <v>08 2 01 74010</v>
      </c>
      <c r="F221" s="54" t="s">
        <v>355</v>
      </c>
      <c r="G221" s="91">
        <f t="shared" si="40"/>
        <v>0</v>
      </c>
      <c r="H221" s="91">
        <f t="shared" si="40"/>
        <v>0</v>
      </c>
      <c r="I221" s="91">
        <f t="shared" si="39"/>
        <v>0</v>
      </c>
      <c r="J221" s="140">
        <f t="shared" si="40"/>
        <v>0</v>
      </c>
      <c r="K221" s="91">
        <f t="shared" si="25"/>
        <v>0</v>
      </c>
      <c r="L221" s="91">
        <f t="shared" si="40"/>
        <v>0</v>
      </c>
      <c r="M221" s="91">
        <f t="shared" si="40"/>
        <v>0</v>
      </c>
      <c r="N221" s="131">
        <f t="shared" si="35"/>
        <v>0</v>
      </c>
      <c r="O221" s="91">
        <f t="shared" si="41"/>
        <v>0</v>
      </c>
      <c r="P221" s="91">
        <f t="shared" si="41"/>
        <v>0</v>
      </c>
      <c r="Q221" s="131">
        <f t="shared" si="36"/>
        <v>0</v>
      </c>
    </row>
    <row r="222" spans="1:17" ht="25.5" hidden="1">
      <c r="A222" s="53" t="s">
        <v>289</v>
      </c>
      <c r="B222" s="54" t="s">
        <v>35</v>
      </c>
      <c r="C222" s="54" t="s">
        <v>30</v>
      </c>
      <c r="D222" s="54" t="s">
        <v>168</v>
      </c>
      <c r="E222" s="54" t="str">
        <f t="shared" si="26"/>
        <v>08 2 01 74010</v>
      </c>
      <c r="F222" s="54" t="s">
        <v>288</v>
      </c>
      <c r="G222" s="91">
        <f>'приложение 6'!H301</f>
        <v>0</v>
      </c>
      <c r="H222" s="91">
        <f>'приложение 6'!I301</f>
        <v>0</v>
      </c>
      <c r="I222" s="91">
        <f t="shared" si="39"/>
        <v>0</v>
      </c>
      <c r="J222" s="140">
        <f>'приложение 6'!K301</f>
        <v>0</v>
      </c>
      <c r="K222" s="91">
        <f t="shared" si="25"/>
        <v>0</v>
      </c>
      <c r="L222" s="91">
        <f>'приложение 6'!M301</f>
        <v>0</v>
      </c>
      <c r="M222" s="91">
        <f>'приложение 6'!N301</f>
        <v>0</v>
      </c>
      <c r="N222" s="131">
        <f t="shared" si="35"/>
        <v>0</v>
      </c>
      <c r="O222" s="91">
        <f>'приложение 6'!P301</f>
        <v>0</v>
      </c>
      <c r="P222" s="91">
        <f>'приложение 6'!Q301</f>
        <v>0</v>
      </c>
      <c r="Q222" s="131">
        <f t="shared" si="36"/>
        <v>0</v>
      </c>
    </row>
    <row r="223" spans="1:17" ht="25.5" hidden="1">
      <c r="A223" s="53" t="s">
        <v>385</v>
      </c>
      <c r="B223" s="54" t="s">
        <v>35</v>
      </c>
      <c r="C223" s="54" t="s">
        <v>30</v>
      </c>
      <c r="D223" s="54" t="s">
        <v>169</v>
      </c>
      <c r="E223" s="54" t="str">
        <f>REPLACE(REPLACE(REPLACE(D223,3,," "),5,," "),8,," ")</f>
        <v>08 2 02 00000</v>
      </c>
      <c r="F223" s="54"/>
      <c r="G223" s="91">
        <f aca="true" t="shared" si="42" ref="G223:M225">G224</f>
        <v>0</v>
      </c>
      <c r="H223" s="91">
        <f t="shared" si="42"/>
        <v>0</v>
      </c>
      <c r="I223" s="91">
        <f t="shared" si="39"/>
        <v>0</v>
      </c>
      <c r="J223" s="140">
        <f t="shared" si="42"/>
        <v>0</v>
      </c>
      <c r="K223" s="91">
        <f t="shared" si="25"/>
        <v>0</v>
      </c>
      <c r="L223" s="91">
        <f t="shared" si="42"/>
        <v>0</v>
      </c>
      <c r="M223" s="91">
        <f t="shared" si="42"/>
        <v>0</v>
      </c>
      <c r="N223" s="131">
        <f t="shared" si="35"/>
        <v>0</v>
      </c>
      <c r="O223" s="91">
        <f aca="true" t="shared" si="43" ref="O223:P225">O224</f>
        <v>0</v>
      </c>
      <c r="P223" s="91">
        <f t="shared" si="43"/>
        <v>0</v>
      </c>
      <c r="Q223" s="131">
        <f t="shared" si="36"/>
        <v>0</v>
      </c>
    </row>
    <row r="224" spans="1:17" ht="13.5" customHeight="1" hidden="1">
      <c r="A224" s="53" t="s">
        <v>47</v>
      </c>
      <c r="B224" s="54" t="s">
        <v>35</v>
      </c>
      <c r="C224" s="54" t="s">
        <v>30</v>
      </c>
      <c r="D224" s="54" t="s">
        <v>387</v>
      </c>
      <c r="E224" s="54" t="str">
        <f>REPLACE(REPLACE(REPLACE(D224,3,," "),5,," "),8,," ")</f>
        <v>08 2 02 74040</v>
      </c>
      <c r="F224" s="54"/>
      <c r="G224" s="91">
        <f t="shared" si="42"/>
        <v>0</v>
      </c>
      <c r="H224" s="91">
        <f t="shared" si="42"/>
        <v>0</v>
      </c>
      <c r="I224" s="91">
        <f t="shared" si="39"/>
        <v>0</v>
      </c>
      <c r="J224" s="140">
        <f t="shared" si="42"/>
        <v>0</v>
      </c>
      <c r="K224" s="91">
        <f t="shared" si="25"/>
        <v>0</v>
      </c>
      <c r="L224" s="91">
        <f t="shared" si="42"/>
        <v>0</v>
      </c>
      <c r="M224" s="91">
        <f t="shared" si="42"/>
        <v>0</v>
      </c>
      <c r="N224" s="131">
        <f t="shared" si="35"/>
        <v>0</v>
      </c>
      <c r="O224" s="91">
        <f t="shared" si="43"/>
        <v>0</v>
      </c>
      <c r="P224" s="91">
        <f t="shared" si="43"/>
        <v>0</v>
      </c>
      <c r="Q224" s="131">
        <f t="shared" si="36"/>
        <v>0</v>
      </c>
    </row>
    <row r="225" spans="1:17" ht="25.5" hidden="1">
      <c r="A225" s="53" t="s">
        <v>354</v>
      </c>
      <c r="B225" s="54" t="s">
        <v>35</v>
      </c>
      <c r="C225" s="54" t="s">
        <v>30</v>
      </c>
      <c r="D225" s="54" t="s">
        <v>386</v>
      </c>
      <c r="E225" s="54" t="str">
        <f>REPLACE(REPLACE(REPLACE(D225,3,," "),5,," "),8,," ")</f>
        <v>08 2 01 74040</v>
      </c>
      <c r="F225" s="54" t="s">
        <v>355</v>
      </c>
      <c r="G225" s="91">
        <f t="shared" si="42"/>
        <v>0</v>
      </c>
      <c r="H225" s="91">
        <f t="shared" si="42"/>
        <v>0</v>
      </c>
      <c r="I225" s="91">
        <f t="shared" si="39"/>
        <v>0</v>
      </c>
      <c r="J225" s="140">
        <f t="shared" si="42"/>
        <v>0</v>
      </c>
      <c r="K225" s="91">
        <f aca="true" t="shared" si="44" ref="K225:K288">I225+J225</f>
        <v>0</v>
      </c>
      <c r="L225" s="91">
        <f t="shared" si="42"/>
        <v>0</v>
      </c>
      <c r="M225" s="91">
        <f t="shared" si="42"/>
        <v>0</v>
      </c>
      <c r="N225" s="131">
        <f t="shared" si="35"/>
        <v>0</v>
      </c>
      <c r="O225" s="91">
        <f t="shared" si="43"/>
        <v>0</v>
      </c>
      <c r="P225" s="91">
        <f t="shared" si="43"/>
        <v>0</v>
      </c>
      <c r="Q225" s="131">
        <f t="shared" si="36"/>
        <v>0</v>
      </c>
    </row>
    <row r="226" spans="1:17" ht="25.5" hidden="1">
      <c r="A226" s="53" t="s">
        <v>289</v>
      </c>
      <c r="B226" s="54" t="s">
        <v>35</v>
      </c>
      <c r="C226" s="54" t="s">
        <v>30</v>
      </c>
      <c r="D226" s="54" t="s">
        <v>386</v>
      </c>
      <c r="E226" s="54" t="str">
        <f>REPLACE(REPLACE(REPLACE(D226,3,," "),5,," "),8,," ")</f>
        <v>08 2 01 74040</v>
      </c>
      <c r="F226" s="54" t="s">
        <v>288</v>
      </c>
      <c r="G226" s="91">
        <f>'приложение 6'!H305</f>
        <v>0</v>
      </c>
      <c r="H226" s="91">
        <f>'приложение 6'!I305</f>
        <v>0</v>
      </c>
      <c r="I226" s="91">
        <f t="shared" si="39"/>
        <v>0</v>
      </c>
      <c r="J226" s="140">
        <f>'приложение 6'!K305</f>
        <v>0</v>
      </c>
      <c r="K226" s="91">
        <f t="shared" si="44"/>
        <v>0</v>
      </c>
      <c r="L226" s="91">
        <f>'приложение 6'!M305</f>
        <v>0</v>
      </c>
      <c r="M226" s="91">
        <f>'приложение 6'!N305</f>
        <v>0</v>
      </c>
      <c r="N226" s="131">
        <f t="shared" si="35"/>
        <v>0</v>
      </c>
      <c r="O226" s="91">
        <f>'приложение 6'!P305</f>
        <v>0</v>
      </c>
      <c r="P226" s="91">
        <f>'приложение 6'!Q305</f>
        <v>0</v>
      </c>
      <c r="Q226" s="131">
        <f t="shared" si="36"/>
        <v>0</v>
      </c>
    </row>
    <row r="227" spans="1:17" ht="25.5">
      <c r="A227" s="53" t="s">
        <v>244</v>
      </c>
      <c r="B227" s="54" t="s">
        <v>35</v>
      </c>
      <c r="C227" s="54" t="s">
        <v>30</v>
      </c>
      <c r="D227" s="54" t="s">
        <v>170</v>
      </c>
      <c r="E227" s="54" t="str">
        <f t="shared" si="26"/>
        <v>08 2 03 00000</v>
      </c>
      <c r="F227" s="54"/>
      <c r="G227" s="91">
        <f aca="true" t="shared" si="45" ref="G227:M229">G228</f>
        <v>1012.994</v>
      </c>
      <c r="H227" s="91">
        <f t="shared" si="45"/>
        <v>0</v>
      </c>
      <c r="I227" s="91">
        <f t="shared" si="39"/>
        <v>1012.994</v>
      </c>
      <c r="J227" s="140">
        <f t="shared" si="45"/>
        <v>0</v>
      </c>
      <c r="K227" s="91">
        <f t="shared" si="44"/>
        <v>1012.994</v>
      </c>
      <c r="L227" s="91">
        <f t="shared" si="45"/>
        <v>1013</v>
      </c>
      <c r="M227" s="91">
        <f t="shared" si="45"/>
        <v>0</v>
      </c>
      <c r="N227" s="131">
        <f t="shared" si="35"/>
        <v>1013</v>
      </c>
      <c r="O227" s="91">
        <f aca="true" t="shared" si="46" ref="O227:P229">O228</f>
        <v>1013</v>
      </c>
      <c r="P227" s="91">
        <f t="shared" si="46"/>
        <v>0</v>
      </c>
      <c r="Q227" s="131">
        <f t="shared" si="36"/>
        <v>1013</v>
      </c>
    </row>
    <row r="228" spans="1:17" ht="12.75">
      <c r="A228" s="53" t="s">
        <v>109</v>
      </c>
      <c r="B228" s="54" t="s">
        <v>35</v>
      </c>
      <c r="C228" s="54" t="s">
        <v>30</v>
      </c>
      <c r="D228" s="54" t="s">
        <v>171</v>
      </c>
      <c r="E228" s="54" t="str">
        <f t="shared" si="26"/>
        <v>08 2 03 74220</v>
      </c>
      <c r="F228" s="54"/>
      <c r="G228" s="91">
        <f t="shared" si="45"/>
        <v>1012.994</v>
      </c>
      <c r="H228" s="91">
        <f t="shared" si="45"/>
        <v>0</v>
      </c>
      <c r="I228" s="91">
        <f t="shared" si="39"/>
        <v>1012.994</v>
      </c>
      <c r="J228" s="140">
        <f t="shared" si="45"/>
        <v>0</v>
      </c>
      <c r="K228" s="91">
        <f t="shared" si="44"/>
        <v>1012.994</v>
      </c>
      <c r="L228" s="91">
        <f t="shared" si="45"/>
        <v>1013</v>
      </c>
      <c r="M228" s="91">
        <f t="shared" si="45"/>
        <v>0</v>
      </c>
      <c r="N228" s="131">
        <f t="shared" si="35"/>
        <v>1013</v>
      </c>
      <c r="O228" s="91">
        <f t="shared" si="46"/>
        <v>1013</v>
      </c>
      <c r="P228" s="91">
        <f t="shared" si="46"/>
        <v>0</v>
      </c>
      <c r="Q228" s="131">
        <f t="shared" si="36"/>
        <v>1013</v>
      </c>
    </row>
    <row r="229" spans="1:17" ht="25.5">
      <c r="A229" s="53" t="s">
        <v>354</v>
      </c>
      <c r="B229" s="54" t="s">
        <v>35</v>
      </c>
      <c r="C229" s="54" t="s">
        <v>30</v>
      </c>
      <c r="D229" s="54" t="s">
        <v>171</v>
      </c>
      <c r="E229" s="54" t="str">
        <f t="shared" si="26"/>
        <v>08 2 03 74220</v>
      </c>
      <c r="F229" s="54" t="s">
        <v>355</v>
      </c>
      <c r="G229" s="91">
        <f t="shared" si="45"/>
        <v>1012.994</v>
      </c>
      <c r="H229" s="91">
        <f t="shared" si="45"/>
        <v>0</v>
      </c>
      <c r="I229" s="91">
        <f t="shared" si="39"/>
        <v>1012.994</v>
      </c>
      <c r="J229" s="140">
        <f t="shared" si="45"/>
        <v>0</v>
      </c>
      <c r="K229" s="91">
        <f t="shared" si="44"/>
        <v>1012.994</v>
      </c>
      <c r="L229" s="91">
        <f t="shared" si="45"/>
        <v>1013</v>
      </c>
      <c r="M229" s="91">
        <f t="shared" si="45"/>
        <v>0</v>
      </c>
      <c r="N229" s="131">
        <f t="shared" si="35"/>
        <v>1013</v>
      </c>
      <c r="O229" s="91">
        <f t="shared" si="46"/>
        <v>1013</v>
      </c>
      <c r="P229" s="91">
        <f t="shared" si="46"/>
        <v>0</v>
      </c>
      <c r="Q229" s="131">
        <f t="shared" si="36"/>
        <v>1013</v>
      </c>
    </row>
    <row r="230" spans="1:17" ht="25.5">
      <c r="A230" s="53" t="s">
        <v>289</v>
      </c>
      <c r="B230" s="54" t="s">
        <v>35</v>
      </c>
      <c r="C230" s="54" t="s">
        <v>30</v>
      </c>
      <c r="D230" s="54" t="s">
        <v>171</v>
      </c>
      <c r="E230" s="54" t="str">
        <f t="shared" si="26"/>
        <v>08 2 03 74220</v>
      </c>
      <c r="F230" s="54" t="s">
        <v>288</v>
      </c>
      <c r="G230" s="91">
        <f>'приложение 6'!H309</f>
        <v>1012.994</v>
      </c>
      <c r="H230" s="91">
        <f>'приложение 6'!I309</f>
        <v>0</v>
      </c>
      <c r="I230" s="91">
        <f t="shared" si="39"/>
        <v>1012.994</v>
      </c>
      <c r="J230" s="140">
        <f>'приложение 6'!K309</f>
        <v>0</v>
      </c>
      <c r="K230" s="91">
        <f t="shared" si="44"/>
        <v>1012.994</v>
      </c>
      <c r="L230" s="91">
        <f>'приложение 6'!M309</f>
        <v>1013</v>
      </c>
      <c r="M230" s="91">
        <f>'приложение 6'!N309</f>
        <v>0</v>
      </c>
      <c r="N230" s="131">
        <f t="shared" si="35"/>
        <v>1013</v>
      </c>
      <c r="O230" s="91">
        <f>'приложение 6'!P309</f>
        <v>1013</v>
      </c>
      <c r="P230" s="91">
        <f>'приложение 6'!Q309</f>
        <v>0</v>
      </c>
      <c r="Q230" s="131">
        <f t="shared" si="36"/>
        <v>1013</v>
      </c>
    </row>
    <row r="231" spans="1:17" ht="38.25">
      <c r="A231" s="53" t="s">
        <v>612</v>
      </c>
      <c r="B231" s="54" t="s">
        <v>35</v>
      </c>
      <c r="C231" s="54" t="s">
        <v>30</v>
      </c>
      <c r="D231" s="54" t="s">
        <v>172</v>
      </c>
      <c r="E231" s="54" t="str">
        <f t="shared" si="26"/>
        <v>08 7 00 00000</v>
      </c>
      <c r="F231" s="54"/>
      <c r="G231" s="91">
        <f aca="true" t="shared" si="47" ref="G231:M234">G232</f>
        <v>200</v>
      </c>
      <c r="H231" s="91">
        <f t="shared" si="47"/>
        <v>0</v>
      </c>
      <c r="I231" s="91">
        <f t="shared" si="39"/>
        <v>200</v>
      </c>
      <c r="J231" s="140">
        <f t="shared" si="47"/>
        <v>0</v>
      </c>
      <c r="K231" s="91">
        <f t="shared" si="44"/>
        <v>200</v>
      </c>
      <c r="L231" s="91">
        <f t="shared" si="47"/>
        <v>200</v>
      </c>
      <c r="M231" s="91">
        <f t="shared" si="47"/>
        <v>0</v>
      </c>
      <c r="N231" s="131">
        <f t="shared" si="35"/>
        <v>200</v>
      </c>
      <c r="O231" s="91">
        <f aca="true" t="shared" si="48" ref="O231:P234">O232</f>
        <v>200</v>
      </c>
      <c r="P231" s="91">
        <f t="shared" si="48"/>
        <v>0</v>
      </c>
      <c r="Q231" s="131">
        <f t="shared" si="36"/>
        <v>200</v>
      </c>
    </row>
    <row r="232" spans="1:17" ht="25.5">
      <c r="A232" s="53" t="s">
        <v>257</v>
      </c>
      <c r="B232" s="54" t="s">
        <v>35</v>
      </c>
      <c r="C232" s="54" t="s">
        <v>30</v>
      </c>
      <c r="D232" s="54" t="s">
        <v>173</v>
      </c>
      <c r="E232" s="54" t="str">
        <f t="shared" si="26"/>
        <v>08 7 01 00000</v>
      </c>
      <c r="F232" s="54"/>
      <c r="G232" s="91">
        <f t="shared" si="47"/>
        <v>200</v>
      </c>
      <c r="H232" s="91">
        <f t="shared" si="47"/>
        <v>0</v>
      </c>
      <c r="I232" s="91">
        <f t="shared" si="39"/>
        <v>200</v>
      </c>
      <c r="J232" s="140">
        <f t="shared" si="47"/>
        <v>0</v>
      </c>
      <c r="K232" s="91">
        <f t="shared" si="44"/>
        <v>200</v>
      </c>
      <c r="L232" s="91">
        <f t="shared" si="47"/>
        <v>200</v>
      </c>
      <c r="M232" s="91">
        <f t="shared" si="47"/>
        <v>0</v>
      </c>
      <c r="N232" s="131">
        <f t="shared" si="35"/>
        <v>200</v>
      </c>
      <c r="O232" s="91">
        <f t="shared" si="48"/>
        <v>200</v>
      </c>
      <c r="P232" s="91">
        <f t="shared" si="48"/>
        <v>0</v>
      </c>
      <c r="Q232" s="131">
        <f t="shared" si="36"/>
        <v>200</v>
      </c>
    </row>
    <row r="233" spans="1:17" ht="12.75">
      <c r="A233" s="53" t="s">
        <v>12</v>
      </c>
      <c r="B233" s="54" t="s">
        <v>35</v>
      </c>
      <c r="C233" s="54" t="s">
        <v>30</v>
      </c>
      <c r="D233" s="54" t="s">
        <v>174</v>
      </c>
      <c r="E233" s="54" t="str">
        <f t="shared" si="26"/>
        <v>08 7 01 74160</v>
      </c>
      <c r="F233" s="54"/>
      <c r="G233" s="91">
        <f t="shared" si="47"/>
        <v>200</v>
      </c>
      <c r="H233" s="91">
        <f t="shared" si="47"/>
        <v>0</v>
      </c>
      <c r="I233" s="91">
        <f t="shared" si="39"/>
        <v>200</v>
      </c>
      <c r="J233" s="140">
        <f t="shared" si="47"/>
        <v>0</v>
      </c>
      <c r="K233" s="91">
        <f t="shared" si="44"/>
        <v>200</v>
      </c>
      <c r="L233" s="91">
        <f t="shared" si="47"/>
        <v>200</v>
      </c>
      <c r="M233" s="91">
        <f t="shared" si="47"/>
        <v>0</v>
      </c>
      <c r="N233" s="131">
        <f t="shared" si="35"/>
        <v>200</v>
      </c>
      <c r="O233" s="91">
        <f t="shared" si="48"/>
        <v>200</v>
      </c>
      <c r="P233" s="91">
        <f t="shared" si="48"/>
        <v>0</v>
      </c>
      <c r="Q233" s="131">
        <f t="shared" si="36"/>
        <v>200</v>
      </c>
    </row>
    <row r="234" spans="1:17" ht="25.5">
      <c r="A234" s="53" t="s">
        <v>354</v>
      </c>
      <c r="B234" s="54" t="s">
        <v>35</v>
      </c>
      <c r="C234" s="54" t="s">
        <v>30</v>
      </c>
      <c r="D234" s="54" t="s">
        <v>174</v>
      </c>
      <c r="E234" s="54" t="str">
        <f t="shared" si="26"/>
        <v>08 7 01 74160</v>
      </c>
      <c r="F234" s="54" t="s">
        <v>355</v>
      </c>
      <c r="G234" s="91">
        <f t="shared" si="47"/>
        <v>200</v>
      </c>
      <c r="H234" s="91">
        <f t="shared" si="47"/>
        <v>0</v>
      </c>
      <c r="I234" s="91">
        <f t="shared" si="39"/>
        <v>200</v>
      </c>
      <c r="J234" s="140">
        <f t="shared" si="47"/>
        <v>0</v>
      </c>
      <c r="K234" s="91">
        <f t="shared" si="44"/>
        <v>200</v>
      </c>
      <c r="L234" s="91">
        <f t="shared" si="47"/>
        <v>200</v>
      </c>
      <c r="M234" s="91">
        <f t="shared" si="47"/>
        <v>0</v>
      </c>
      <c r="N234" s="131">
        <f t="shared" si="35"/>
        <v>200</v>
      </c>
      <c r="O234" s="91">
        <f t="shared" si="48"/>
        <v>200</v>
      </c>
      <c r="P234" s="91">
        <f t="shared" si="48"/>
        <v>0</v>
      </c>
      <c r="Q234" s="131">
        <f t="shared" si="36"/>
        <v>200</v>
      </c>
    </row>
    <row r="235" spans="1:17" ht="25.5">
      <c r="A235" s="53" t="s">
        <v>289</v>
      </c>
      <c r="B235" s="54" t="s">
        <v>35</v>
      </c>
      <c r="C235" s="54" t="s">
        <v>30</v>
      </c>
      <c r="D235" s="54" t="s">
        <v>174</v>
      </c>
      <c r="E235" s="54" t="str">
        <f t="shared" si="26"/>
        <v>08 7 01 74160</v>
      </c>
      <c r="F235" s="54" t="s">
        <v>288</v>
      </c>
      <c r="G235" s="91">
        <f>'приложение 6'!H314</f>
        <v>200</v>
      </c>
      <c r="H235" s="91">
        <f>'приложение 6'!I314</f>
        <v>0</v>
      </c>
      <c r="I235" s="91">
        <f t="shared" si="39"/>
        <v>200</v>
      </c>
      <c r="J235" s="140">
        <f>'приложение 6'!K314</f>
        <v>0</v>
      </c>
      <c r="K235" s="91">
        <f t="shared" si="44"/>
        <v>200</v>
      </c>
      <c r="L235" s="91">
        <f>'приложение 6'!M314</f>
        <v>200</v>
      </c>
      <c r="M235" s="91">
        <f>'приложение 6'!N314</f>
        <v>0</v>
      </c>
      <c r="N235" s="131">
        <f t="shared" si="35"/>
        <v>200</v>
      </c>
      <c r="O235" s="91">
        <f>'приложение 6'!P314</f>
        <v>200</v>
      </c>
      <c r="P235" s="91">
        <f>'приложение 6'!Q314</f>
        <v>0</v>
      </c>
      <c r="Q235" s="131">
        <f t="shared" si="36"/>
        <v>200</v>
      </c>
    </row>
    <row r="236" spans="1:17" ht="39" customHeight="1" hidden="1">
      <c r="A236" s="53" t="s">
        <v>371</v>
      </c>
      <c r="B236" s="54" t="s">
        <v>35</v>
      </c>
      <c r="C236" s="54" t="s">
        <v>30</v>
      </c>
      <c r="D236" s="54" t="s">
        <v>281</v>
      </c>
      <c r="E236" s="54" t="str">
        <f t="shared" si="26"/>
        <v>12 0 00 00000</v>
      </c>
      <c r="F236" s="54"/>
      <c r="G236" s="91">
        <f>G237</f>
        <v>0</v>
      </c>
      <c r="H236" s="91">
        <f>H237</f>
        <v>0</v>
      </c>
      <c r="I236" s="91">
        <f t="shared" si="39"/>
        <v>0</v>
      </c>
      <c r="J236" s="140">
        <f>J237</f>
        <v>0</v>
      </c>
      <c r="K236" s="91">
        <f t="shared" si="44"/>
        <v>0</v>
      </c>
      <c r="L236" s="91">
        <f>L237</f>
        <v>0</v>
      </c>
      <c r="M236" s="91">
        <f>M237</f>
        <v>0</v>
      </c>
      <c r="N236" s="131">
        <f t="shared" si="35"/>
        <v>0</v>
      </c>
      <c r="O236" s="91">
        <f>O237</f>
        <v>0</v>
      </c>
      <c r="P236" s="91">
        <f>P237</f>
        <v>0</v>
      </c>
      <c r="Q236" s="131">
        <f t="shared" si="36"/>
        <v>0</v>
      </c>
    </row>
    <row r="237" spans="1:17" ht="25.5" hidden="1">
      <c r="A237" s="53" t="s">
        <v>282</v>
      </c>
      <c r="B237" s="54" t="s">
        <v>35</v>
      </c>
      <c r="C237" s="54" t="s">
        <v>30</v>
      </c>
      <c r="D237" s="54" t="s">
        <v>176</v>
      </c>
      <c r="E237" s="54" t="str">
        <f aca="true" t="shared" si="49" ref="E237:E306">REPLACE(REPLACE(REPLACE(D237,3,," "),5,," "),8,," ")</f>
        <v>12 1 00 00000</v>
      </c>
      <c r="F237" s="54"/>
      <c r="G237" s="91">
        <f>G238</f>
        <v>0</v>
      </c>
      <c r="H237" s="91">
        <f>H238</f>
        <v>0</v>
      </c>
      <c r="I237" s="91">
        <f t="shared" si="39"/>
        <v>0</v>
      </c>
      <c r="J237" s="140">
        <f>J238</f>
        <v>0</v>
      </c>
      <c r="K237" s="91">
        <f t="shared" si="44"/>
        <v>0</v>
      </c>
      <c r="L237" s="91">
        <f>L238</f>
        <v>0</v>
      </c>
      <c r="M237" s="91">
        <f>M238</f>
        <v>0</v>
      </c>
      <c r="N237" s="131">
        <f t="shared" si="35"/>
        <v>0</v>
      </c>
      <c r="O237" s="91">
        <f>O238</f>
        <v>0</v>
      </c>
      <c r="P237" s="91">
        <f>P238</f>
        <v>0</v>
      </c>
      <c r="Q237" s="131">
        <f t="shared" si="36"/>
        <v>0</v>
      </c>
    </row>
    <row r="238" spans="1:17" ht="25.5" hidden="1">
      <c r="A238" s="53" t="s">
        <v>258</v>
      </c>
      <c r="B238" s="54" t="s">
        <v>35</v>
      </c>
      <c r="C238" s="54" t="s">
        <v>30</v>
      </c>
      <c r="D238" s="54" t="s">
        <v>177</v>
      </c>
      <c r="E238" s="54" t="str">
        <f t="shared" si="49"/>
        <v>12 1 01 00000</v>
      </c>
      <c r="F238" s="54"/>
      <c r="G238" s="91">
        <f>G239+G244+G249</f>
        <v>0</v>
      </c>
      <c r="H238" s="91">
        <f>H239+H244+H249</f>
        <v>0</v>
      </c>
      <c r="I238" s="91">
        <f t="shared" si="39"/>
        <v>0</v>
      </c>
      <c r="J238" s="140">
        <f>J239+J244+J249</f>
        <v>0</v>
      </c>
      <c r="K238" s="91">
        <f t="shared" si="44"/>
        <v>0</v>
      </c>
      <c r="L238" s="91">
        <f>L239+L244+L249</f>
        <v>0</v>
      </c>
      <c r="M238" s="91">
        <f>M239+M244+M249</f>
        <v>0</v>
      </c>
      <c r="N238" s="131">
        <f t="shared" si="35"/>
        <v>0</v>
      </c>
      <c r="O238" s="91">
        <f>O239+O244+O249</f>
        <v>0</v>
      </c>
      <c r="P238" s="91">
        <f>P239+P244+P249</f>
        <v>0</v>
      </c>
      <c r="Q238" s="131">
        <f t="shared" si="36"/>
        <v>0</v>
      </c>
    </row>
    <row r="239" spans="1:17" ht="63.75" customHeight="1" hidden="1">
      <c r="A239" s="53" t="s">
        <v>308</v>
      </c>
      <c r="B239" s="54" t="s">
        <v>35</v>
      </c>
      <c r="C239" s="54" t="s">
        <v>30</v>
      </c>
      <c r="D239" s="54" t="s">
        <v>307</v>
      </c>
      <c r="E239" s="54" t="str">
        <f t="shared" si="49"/>
        <v>12 1 01 09502</v>
      </c>
      <c r="F239" s="54"/>
      <c r="G239" s="91">
        <f>G240</f>
        <v>0</v>
      </c>
      <c r="H239" s="91">
        <f>H240</f>
        <v>0</v>
      </c>
      <c r="I239" s="91">
        <f t="shared" si="39"/>
        <v>0</v>
      </c>
      <c r="J239" s="140">
        <f>J240</f>
        <v>0</v>
      </c>
      <c r="K239" s="91">
        <f t="shared" si="44"/>
        <v>0</v>
      </c>
      <c r="L239" s="91">
        <f>L240</f>
        <v>0</v>
      </c>
      <c r="M239" s="91">
        <f>M240</f>
        <v>0</v>
      </c>
      <c r="N239" s="131">
        <f t="shared" si="35"/>
        <v>0</v>
      </c>
      <c r="O239" s="91">
        <f>O240</f>
        <v>0</v>
      </c>
      <c r="P239" s="91">
        <f>P240</f>
        <v>0</v>
      </c>
      <c r="Q239" s="131">
        <f t="shared" si="36"/>
        <v>0</v>
      </c>
    </row>
    <row r="240" spans="1:17" ht="25.5" hidden="1">
      <c r="A240" s="53" t="s">
        <v>365</v>
      </c>
      <c r="B240" s="54" t="s">
        <v>35</v>
      </c>
      <c r="C240" s="54" t="s">
        <v>30</v>
      </c>
      <c r="D240" s="54" t="s">
        <v>307</v>
      </c>
      <c r="E240" s="54" t="str">
        <f t="shared" si="49"/>
        <v>12 1 01 09502</v>
      </c>
      <c r="F240" s="54" t="s">
        <v>364</v>
      </c>
      <c r="G240" s="91">
        <f>G241</f>
        <v>0</v>
      </c>
      <c r="H240" s="91">
        <f>H241</f>
        <v>0</v>
      </c>
      <c r="I240" s="91">
        <f t="shared" si="39"/>
        <v>0</v>
      </c>
      <c r="J240" s="140">
        <f>J241</f>
        <v>0</v>
      </c>
      <c r="K240" s="91">
        <f t="shared" si="44"/>
        <v>0</v>
      </c>
      <c r="L240" s="91">
        <f>L241</f>
        <v>0</v>
      </c>
      <c r="M240" s="91">
        <f>M241</f>
        <v>0</v>
      </c>
      <c r="N240" s="131">
        <f t="shared" si="35"/>
        <v>0</v>
      </c>
      <c r="O240" s="91">
        <f>O241</f>
        <v>0</v>
      </c>
      <c r="P240" s="91">
        <f>P241</f>
        <v>0</v>
      </c>
      <c r="Q240" s="131">
        <f t="shared" si="36"/>
        <v>0</v>
      </c>
    </row>
    <row r="241" spans="1:17" ht="15" customHeight="1" hidden="1">
      <c r="A241" s="53" t="s">
        <v>291</v>
      </c>
      <c r="B241" s="54" t="s">
        <v>35</v>
      </c>
      <c r="C241" s="54" t="s">
        <v>30</v>
      </c>
      <c r="D241" s="54" t="s">
        <v>307</v>
      </c>
      <c r="E241" s="54" t="str">
        <f t="shared" si="49"/>
        <v>12 1 01 09502</v>
      </c>
      <c r="F241" s="54" t="s">
        <v>290</v>
      </c>
      <c r="G241" s="91">
        <f>'приложение 6'!H320</f>
        <v>0</v>
      </c>
      <c r="H241" s="91">
        <f>'приложение 6'!I320</f>
        <v>0</v>
      </c>
      <c r="I241" s="91">
        <f t="shared" si="39"/>
        <v>0</v>
      </c>
      <c r="J241" s="140">
        <f>'приложение 6'!K320</f>
        <v>0</v>
      </c>
      <c r="K241" s="91">
        <f t="shared" si="44"/>
        <v>0</v>
      </c>
      <c r="L241" s="91">
        <f>'приложение 6'!M320</f>
        <v>0</v>
      </c>
      <c r="M241" s="91">
        <f>'приложение 6'!N320</f>
        <v>0</v>
      </c>
      <c r="N241" s="131">
        <f t="shared" si="35"/>
        <v>0</v>
      </c>
      <c r="O241" s="91">
        <f>'приложение 6'!P320</f>
        <v>0</v>
      </c>
      <c r="P241" s="91">
        <f>'приложение 6'!Q320</f>
        <v>0</v>
      </c>
      <c r="Q241" s="131">
        <f t="shared" si="36"/>
        <v>0</v>
      </c>
    </row>
    <row r="242" spans="1:17" ht="15" customHeight="1" hidden="1">
      <c r="A242" s="53" t="s">
        <v>356</v>
      </c>
      <c r="B242" s="54" t="s">
        <v>35</v>
      </c>
      <c r="C242" s="54" t="s">
        <v>30</v>
      </c>
      <c r="D242" s="54"/>
      <c r="E242" s="54" t="s">
        <v>574</v>
      </c>
      <c r="F242" s="54" t="s">
        <v>357</v>
      </c>
      <c r="G242" s="91"/>
      <c r="H242" s="91"/>
      <c r="I242" s="91">
        <f t="shared" si="39"/>
        <v>0</v>
      </c>
      <c r="J242" s="140"/>
      <c r="K242" s="91">
        <f t="shared" si="44"/>
        <v>0</v>
      </c>
      <c r="L242" s="91"/>
      <c r="M242" s="91"/>
      <c r="N242" s="131">
        <f t="shared" si="35"/>
        <v>0</v>
      </c>
      <c r="O242" s="91"/>
      <c r="P242" s="91"/>
      <c r="Q242" s="131">
        <f t="shared" si="36"/>
        <v>0</v>
      </c>
    </row>
    <row r="243" spans="1:17" ht="15" customHeight="1" hidden="1">
      <c r="A243" s="53" t="s">
        <v>368</v>
      </c>
      <c r="B243" s="54" t="s">
        <v>35</v>
      </c>
      <c r="C243" s="54" t="s">
        <v>30</v>
      </c>
      <c r="D243" s="54"/>
      <c r="E243" s="54" t="s">
        <v>574</v>
      </c>
      <c r="F243" s="54" t="s">
        <v>369</v>
      </c>
      <c r="G243" s="91"/>
      <c r="H243" s="91"/>
      <c r="I243" s="91">
        <f t="shared" si="39"/>
        <v>0</v>
      </c>
      <c r="J243" s="140"/>
      <c r="K243" s="91">
        <f t="shared" si="44"/>
        <v>0</v>
      </c>
      <c r="L243" s="91"/>
      <c r="M243" s="91"/>
      <c r="N243" s="131">
        <f t="shared" si="35"/>
        <v>0</v>
      </c>
      <c r="O243" s="91"/>
      <c r="P243" s="91"/>
      <c r="Q243" s="131">
        <f t="shared" si="36"/>
        <v>0</v>
      </c>
    </row>
    <row r="244" spans="1:17" ht="52.5" customHeight="1" hidden="1">
      <c r="A244" s="53" t="s">
        <v>309</v>
      </c>
      <c r="B244" s="54" t="s">
        <v>35</v>
      </c>
      <c r="C244" s="54" t="s">
        <v>30</v>
      </c>
      <c r="D244" s="54" t="s">
        <v>180</v>
      </c>
      <c r="E244" s="54" t="str">
        <f t="shared" si="49"/>
        <v>12 1 01 09602</v>
      </c>
      <c r="F244" s="54"/>
      <c r="G244" s="91">
        <f>G245</f>
        <v>0</v>
      </c>
      <c r="H244" s="91">
        <f>H245</f>
        <v>0</v>
      </c>
      <c r="I244" s="91">
        <f t="shared" si="39"/>
        <v>0</v>
      </c>
      <c r="J244" s="140">
        <f>J245</f>
        <v>0</v>
      </c>
      <c r="K244" s="91">
        <f t="shared" si="44"/>
        <v>0</v>
      </c>
      <c r="L244" s="91">
        <f>L245</f>
        <v>0</v>
      </c>
      <c r="M244" s="91">
        <f>M245</f>
        <v>0</v>
      </c>
      <c r="N244" s="131">
        <f t="shared" si="35"/>
        <v>0</v>
      </c>
      <c r="O244" s="91">
        <f>O245</f>
        <v>0</v>
      </c>
      <c r="P244" s="91">
        <f>P245</f>
        <v>0</v>
      </c>
      <c r="Q244" s="131">
        <f t="shared" si="36"/>
        <v>0</v>
      </c>
    </row>
    <row r="245" spans="1:17" ht="25.5" hidden="1">
      <c r="A245" s="53" t="s">
        <v>365</v>
      </c>
      <c r="B245" s="54" t="s">
        <v>35</v>
      </c>
      <c r="C245" s="54" t="s">
        <v>30</v>
      </c>
      <c r="D245" s="54" t="s">
        <v>180</v>
      </c>
      <c r="E245" s="54" t="str">
        <f t="shared" si="49"/>
        <v>12 1 01 09602</v>
      </c>
      <c r="F245" s="54" t="s">
        <v>364</v>
      </c>
      <c r="G245" s="91">
        <f>G246</f>
        <v>0</v>
      </c>
      <c r="H245" s="91">
        <f>H246</f>
        <v>0</v>
      </c>
      <c r="I245" s="91">
        <f t="shared" si="39"/>
        <v>0</v>
      </c>
      <c r="J245" s="140">
        <f>J246</f>
        <v>0</v>
      </c>
      <c r="K245" s="91">
        <f t="shared" si="44"/>
        <v>0</v>
      </c>
      <c r="L245" s="91">
        <f>L246</f>
        <v>0</v>
      </c>
      <c r="M245" s="91">
        <f>M246</f>
        <v>0</v>
      </c>
      <c r="N245" s="131">
        <f t="shared" si="35"/>
        <v>0</v>
      </c>
      <c r="O245" s="91">
        <f>O246</f>
        <v>0</v>
      </c>
      <c r="P245" s="91">
        <f>P246</f>
        <v>0</v>
      </c>
      <c r="Q245" s="131">
        <f t="shared" si="36"/>
        <v>0</v>
      </c>
    </row>
    <row r="246" spans="1:17" ht="16.5" customHeight="1" hidden="1">
      <c r="A246" s="53" t="s">
        <v>291</v>
      </c>
      <c r="B246" s="54" t="s">
        <v>35</v>
      </c>
      <c r="C246" s="54" t="s">
        <v>30</v>
      </c>
      <c r="D246" s="54" t="s">
        <v>180</v>
      </c>
      <c r="E246" s="54" t="str">
        <f t="shared" si="49"/>
        <v>12 1 01 09602</v>
      </c>
      <c r="F246" s="54" t="s">
        <v>290</v>
      </c>
      <c r="G246" s="91">
        <f>'приложение 6'!H323</f>
        <v>0</v>
      </c>
      <c r="H246" s="91">
        <f>'приложение 6'!I323</f>
        <v>0</v>
      </c>
      <c r="I246" s="91">
        <f t="shared" si="39"/>
        <v>0</v>
      </c>
      <c r="J246" s="140">
        <f>'приложение 6'!K323</f>
        <v>0</v>
      </c>
      <c r="K246" s="91">
        <f t="shared" si="44"/>
        <v>0</v>
      </c>
      <c r="L246" s="91">
        <f>'приложение 6'!M323</f>
        <v>0</v>
      </c>
      <c r="M246" s="91">
        <f>'приложение 6'!N323</f>
        <v>0</v>
      </c>
      <c r="N246" s="131">
        <f t="shared" si="35"/>
        <v>0</v>
      </c>
      <c r="O246" s="91">
        <f>'приложение 6'!P323</f>
        <v>0</v>
      </c>
      <c r="P246" s="91">
        <f>'приложение 6'!Q323</f>
        <v>0</v>
      </c>
      <c r="Q246" s="131">
        <f t="shared" si="36"/>
        <v>0</v>
      </c>
    </row>
    <row r="247" spans="1:17" ht="16.5" customHeight="1" hidden="1">
      <c r="A247" s="53" t="s">
        <v>356</v>
      </c>
      <c r="B247" s="54" t="s">
        <v>35</v>
      </c>
      <c r="C247" s="54" t="s">
        <v>30</v>
      </c>
      <c r="D247" s="54"/>
      <c r="E247" s="54" t="s">
        <v>575</v>
      </c>
      <c r="F247" s="54" t="s">
        <v>357</v>
      </c>
      <c r="G247" s="91"/>
      <c r="H247" s="91"/>
      <c r="I247" s="91">
        <f t="shared" si="39"/>
        <v>0</v>
      </c>
      <c r="J247" s="140"/>
      <c r="K247" s="91">
        <f t="shared" si="44"/>
        <v>0</v>
      </c>
      <c r="L247" s="91"/>
      <c r="M247" s="91"/>
      <c r="N247" s="131">
        <f t="shared" si="35"/>
        <v>0</v>
      </c>
      <c r="O247" s="91"/>
      <c r="P247" s="91"/>
      <c r="Q247" s="131">
        <f t="shared" si="36"/>
        <v>0</v>
      </c>
    </row>
    <row r="248" spans="1:17" ht="16.5" customHeight="1" hidden="1">
      <c r="A248" s="53" t="s">
        <v>368</v>
      </c>
      <c r="B248" s="54" t="s">
        <v>35</v>
      </c>
      <c r="C248" s="54" t="s">
        <v>30</v>
      </c>
      <c r="D248" s="54"/>
      <c r="E248" s="54" t="s">
        <v>575</v>
      </c>
      <c r="F248" s="54" t="s">
        <v>369</v>
      </c>
      <c r="G248" s="91"/>
      <c r="H248" s="91"/>
      <c r="I248" s="91">
        <f t="shared" si="39"/>
        <v>0</v>
      </c>
      <c r="J248" s="140"/>
      <c r="K248" s="91">
        <f t="shared" si="44"/>
        <v>0</v>
      </c>
      <c r="L248" s="91"/>
      <c r="M248" s="91"/>
      <c r="N248" s="131">
        <f t="shared" si="35"/>
        <v>0</v>
      </c>
      <c r="O248" s="91"/>
      <c r="P248" s="91"/>
      <c r="Q248" s="131">
        <f t="shared" si="36"/>
        <v>0</v>
      </c>
    </row>
    <row r="249" spans="1:17" ht="51.75" customHeight="1" hidden="1">
      <c r="A249" s="53" t="s">
        <v>323</v>
      </c>
      <c r="B249" s="54" t="s">
        <v>35</v>
      </c>
      <c r="C249" s="54" t="s">
        <v>30</v>
      </c>
      <c r="D249" s="54" t="s">
        <v>301</v>
      </c>
      <c r="E249" s="54" t="str">
        <f t="shared" si="49"/>
        <v>12 1 01 S9602</v>
      </c>
      <c r="F249" s="54"/>
      <c r="G249" s="91">
        <f>G250</f>
        <v>0</v>
      </c>
      <c r="H249" s="91">
        <f>H250</f>
        <v>0</v>
      </c>
      <c r="I249" s="91">
        <f t="shared" si="39"/>
        <v>0</v>
      </c>
      <c r="J249" s="140">
        <f>J250</f>
        <v>0</v>
      </c>
      <c r="K249" s="91">
        <f t="shared" si="44"/>
        <v>0</v>
      </c>
      <c r="L249" s="91">
        <f>L250</f>
        <v>0</v>
      </c>
      <c r="M249" s="91">
        <f>M250</f>
        <v>0</v>
      </c>
      <c r="N249" s="131">
        <f t="shared" si="35"/>
        <v>0</v>
      </c>
      <c r="O249" s="91">
        <f>O250</f>
        <v>0</v>
      </c>
      <c r="P249" s="91">
        <f>P250</f>
        <v>0</v>
      </c>
      <c r="Q249" s="131">
        <f t="shared" si="36"/>
        <v>0</v>
      </c>
    </row>
    <row r="250" spans="1:17" ht="30" customHeight="1" hidden="1">
      <c r="A250" s="53" t="s">
        <v>365</v>
      </c>
      <c r="B250" s="54" t="s">
        <v>35</v>
      </c>
      <c r="C250" s="54" t="s">
        <v>30</v>
      </c>
      <c r="D250" s="54" t="s">
        <v>301</v>
      </c>
      <c r="E250" s="54" t="str">
        <f t="shared" si="49"/>
        <v>12 1 01 S9602</v>
      </c>
      <c r="F250" s="54" t="s">
        <v>364</v>
      </c>
      <c r="G250" s="91">
        <f>G251</f>
        <v>0</v>
      </c>
      <c r="H250" s="91">
        <f>H251</f>
        <v>0</v>
      </c>
      <c r="I250" s="91">
        <f t="shared" si="39"/>
        <v>0</v>
      </c>
      <c r="J250" s="140">
        <f>J251</f>
        <v>0</v>
      </c>
      <c r="K250" s="91">
        <f t="shared" si="44"/>
        <v>0</v>
      </c>
      <c r="L250" s="91">
        <f>L251</f>
        <v>0</v>
      </c>
      <c r="M250" s="91">
        <f>M251</f>
        <v>0</v>
      </c>
      <c r="N250" s="131">
        <f t="shared" si="35"/>
        <v>0</v>
      </c>
      <c r="O250" s="91">
        <f>O251</f>
        <v>0</v>
      </c>
      <c r="P250" s="91">
        <f>P251</f>
        <v>0</v>
      </c>
      <c r="Q250" s="131">
        <f t="shared" si="36"/>
        <v>0</v>
      </c>
    </row>
    <row r="251" spans="1:17" ht="16.5" customHeight="1" hidden="1">
      <c r="A251" s="53" t="s">
        <v>291</v>
      </c>
      <c r="B251" s="54" t="s">
        <v>35</v>
      </c>
      <c r="C251" s="54" t="s">
        <v>30</v>
      </c>
      <c r="D251" s="54" t="s">
        <v>301</v>
      </c>
      <c r="E251" s="54" t="str">
        <f t="shared" si="49"/>
        <v>12 1 01 S9602</v>
      </c>
      <c r="F251" s="54" t="s">
        <v>290</v>
      </c>
      <c r="G251" s="91">
        <f>'приложение 6'!H326</f>
        <v>0</v>
      </c>
      <c r="H251" s="91">
        <f>'приложение 6'!I326</f>
        <v>0</v>
      </c>
      <c r="I251" s="91">
        <f t="shared" si="39"/>
        <v>0</v>
      </c>
      <c r="J251" s="140">
        <f>'приложение 6'!K326</f>
        <v>0</v>
      </c>
      <c r="K251" s="91">
        <f t="shared" si="44"/>
        <v>0</v>
      </c>
      <c r="L251" s="91">
        <f>'приложение 6'!M326</f>
        <v>0</v>
      </c>
      <c r="M251" s="91">
        <f>'приложение 6'!N326</f>
        <v>0</v>
      </c>
      <c r="N251" s="131">
        <f t="shared" si="35"/>
        <v>0</v>
      </c>
      <c r="O251" s="91">
        <f>'приложение 6'!P326</f>
        <v>0</v>
      </c>
      <c r="P251" s="91">
        <f>'приложение 6'!Q326</f>
        <v>0</v>
      </c>
      <c r="Q251" s="131">
        <f t="shared" si="36"/>
        <v>0</v>
      </c>
    </row>
    <row r="252" spans="1:17" ht="16.5" customHeight="1" hidden="1">
      <c r="A252" s="53" t="s">
        <v>356</v>
      </c>
      <c r="B252" s="54" t="s">
        <v>35</v>
      </c>
      <c r="C252" s="54" t="s">
        <v>30</v>
      </c>
      <c r="D252" s="54"/>
      <c r="E252" s="54" t="s">
        <v>576</v>
      </c>
      <c r="F252" s="54" t="s">
        <v>357</v>
      </c>
      <c r="G252" s="91"/>
      <c r="H252" s="91"/>
      <c r="I252" s="91">
        <f t="shared" si="39"/>
        <v>0</v>
      </c>
      <c r="J252" s="140"/>
      <c r="K252" s="91">
        <f t="shared" si="44"/>
        <v>0</v>
      </c>
      <c r="L252" s="91"/>
      <c r="M252" s="91"/>
      <c r="N252" s="131">
        <f t="shared" si="35"/>
        <v>0</v>
      </c>
      <c r="O252" s="91"/>
      <c r="P252" s="91"/>
      <c r="Q252" s="131">
        <f t="shared" si="36"/>
        <v>0</v>
      </c>
    </row>
    <row r="253" spans="1:17" ht="16.5" customHeight="1" hidden="1">
      <c r="A253" s="53" t="s">
        <v>368</v>
      </c>
      <c r="B253" s="54" t="s">
        <v>35</v>
      </c>
      <c r="C253" s="54" t="s">
        <v>30</v>
      </c>
      <c r="D253" s="54"/>
      <c r="E253" s="54" t="s">
        <v>576</v>
      </c>
      <c r="F253" s="54" t="s">
        <v>369</v>
      </c>
      <c r="G253" s="91"/>
      <c r="H253" s="91"/>
      <c r="I253" s="91">
        <f t="shared" si="39"/>
        <v>0</v>
      </c>
      <c r="J253" s="140"/>
      <c r="K253" s="91">
        <f t="shared" si="44"/>
        <v>0</v>
      </c>
      <c r="L253" s="91"/>
      <c r="M253" s="91"/>
      <c r="N253" s="131">
        <f t="shared" si="35"/>
        <v>0</v>
      </c>
      <c r="O253" s="91"/>
      <c r="P253" s="91"/>
      <c r="Q253" s="131">
        <f t="shared" si="36"/>
        <v>0</v>
      </c>
    </row>
    <row r="254" spans="1:17" ht="38.25">
      <c r="A254" s="53" t="s">
        <v>623</v>
      </c>
      <c r="B254" s="54" t="s">
        <v>35</v>
      </c>
      <c r="C254" s="54" t="s">
        <v>30</v>
      </c>
      <c r="D254" s="54" t="s">
        <v>283</v>
      </c>
      <c r="E254" s="54" t="str">
        <f t="shared" si="49"/>
        <v>13 0 00 00000</v>
      </c>
      <c r="F254" s="54"/>
      <c r="G254" s="91">
        <f aca="true" t="shared" si="50" ref="G254:M258">G255</f>
        <v>5933.311</v>
      </c>
      <c r="H254" s="91">
        <f t="shared" si="50"/>
        <v>0</v>
      </c>
      <c r="I254" s="91">
        <f t="shared" si="39"/>
        <v>5933.311</v>
      </c>
      <c r="J254" s="140">
        <f t="shared" si="50"/>
        <v>-3265.367</v>
      </c>
      <c r="K254" s="91">
        <f t="shared" si="44"/>
        <v>2667.9439999999995</v>
      </c>
      <c r="L254" s="91">
        <f t="shared" si="50"/>
        <v>10474.903</v>
      </c>
      <c r="M254" s="91">
        <f t="shared" si="50"/>
        <v>-7331.039</v>
      </c>
      <c r="N254" s="131">
        <f t="shared" si="35"/>
        <v>3143.8640000000005</v>
      </c>
      <c r="O254" s="91">
        <f aca="true" t="shared" si="51" ref="O254:P258">O255</f>
        <v>8053.519</v>
      </c>
      <c r="P254" s="91">
        <f t="shared" si="51"/>
        <v>-4443.304</v>
      </c>
      <c r="Q254" s="131">
        <f t="shared" si="36"/>
        <v>3610.215</v>
      </c>
    </row>
    <row r="255" spans="1:17" ht="25.5">
      <c r="A255" s="53" t="s">
        <v>284</v>
      </c>
      <c r="B255" s="54" t="s">
        <v>35</v>
      </c>
      <c r="C255" s="54" t="s">
        <v>30</v>
      </c>
      <c r="D255" s="54" t="s">
        <v>178</v>
      </c>
      <c r="E255" s="54" t="str">
        <f t="shared" si="49"/>
        <v>13 1 00 00000</v>
      </c>
      <c r="F255" s="54"/>
      <c r="G255" s="91">
        <f t="shared" si="50"/>
        <v>5933.311</v>
      </c>
      <c r="H255" s="91">
        <f t="shared" si="50"/>
        <v>0</v>
      </c>
      <c r="I255" s="91">
        <f t="shared" si="39"/>
        <v>5933.311</v>
      </c>
      <c r="J255" s="140">
        <f t="shared" si="50"/>
        <v>-3265.367</v>
      </c>
      <c r="K255" s="91">
        <f t="shared" si="44"/>
        <v>2667.9439999999995</v>
      </c>
      <c r="L255" s="91">
        <f t="shared" si="50"/>
        <v>10474.903</v>
      </c>
      <c r="M255" s="91">
        <f t="shared" si="50"/>
        <v>-7331.039</v>
      </c>
      <c r="N255" s="131">
        <f t="shared" si="35"/>
        <v>3143.8640000000005</v>
      </c>
      <c r="O255" s="91">
        <f t="shared" si="51"/>
        <v>8053.519</v>
      </c>
      <c r="P255" s="91">
        <f t="shared" si="51"/>
        <v>-4443.304</v>
      </c>
      <c r="Q255" s="131">
        <f t="shared" si="36"/>
        <v>3610.215</v>
      </c>
    </row>
    <row r="256" spans="1:17" ht="25.5">
      <c r="A256" s="53" t="s">
        <v>259</v>
      </c>
      <c r="B256" s="54" t="s">
        <v>35</v>
      </c>
      <c r="C256" s="54" t="s">
        <v>30</v>
      </c>
      <c r="D256" s="54" t="s">
        <v>179</v>
      </c>
      <c r="E256" s="54" t="str">
        <f t="shared" si="49"/>
        <v>13 1 01 00000</v>
      </c>
      <c r="F256" s="54"/>
      <c r="G256" s="91">
        <f t="shared" si="50"/>
        <v>5933.311</v>
      </c>
      <c r="H256" s="91">
        <f t="shared" si="50"/>
        <v>0</v>
      </c>
      <c r="I256" s="91">
        <f t="shared" si="39"/>
        <v>5933.311</v>
      </c>
      <c r="J256" s="140">
        <f t="shared" si="50"/>
        <v>-3265.367</v>
      </c>
      <c r="K256" s="91">
        <f t="shared" si="44"/>
        <v>2667.9439999999995</v>
      </c>
      <c r="L256" s="91">
        <f t="shared" si="50"/>
        <v>10474.903</v>
      </c>
      <c r="M256" s="91">
        <f t="shared" si="50"/>
        <v>-7331.039</v>
      </c>
      <c r="N256" s="131">
        <f t="shared" si="35"/>
        <v>3143.8640000000005</v>
      </c>
      <c r="O256" s="91">
        <f t="shared" si="51"/>
        <v>8053.519</v>
      </c>
      <c r="P256" s="91">
        <f t="shared" si="51"/>
        <v>-4443.304</v>
      </c>
      <c r="Q256" s="131">
        <f t="shared" si="36"/>
        <v>3610.215</v>
      </c>
    </row>
    <row r="257" spans="1:17" ht="25.5">
      <c r="A257" s="53" t="s">
        <v>303</v>
      </c>
      <c r="B257" s="54" t="s">
        <v>35</v>
      </c>
      <c r="C257" s="54" t="s">
        <v>30</v>
      </c>
      <c r="D257" s="54" t="s">
        <v>302</v>
      </c>
      <c r="E257" s="54" t="str">
        <f t="shared" si="49"/>
        <v>13 1 01 S9601</v>
      </c>
      <c r="F257" s="54"/>
      <c r="G257" s="91">
        <f t="shared" si="50"/>
        <v>5933.311</v>
      </c>
      <c r="H257" s="91">
        <f t="shared" si="50"/>
        <v>0</v>
      </c>
      <c r="I257" s="91">
        <f t="shared" si="39"/>
        <v>5933.311</v>
      </c>
      <c r="J257" s="140">
        <f t="shared" si="50"/>
        <v>-3265.367</v>
      </c>
      <c r="K257" s="91">
        <f t="shared" si="44"/>
        <v>2667.9439999999995</v>
      </c>
      <c r="L257" s="91">
        <f t="shared" si="50"/>
        <v>10474.903</v>
      </c>
      <c r="M257" s="91">
        <f t="shared" si="50"/>
        <v>-7331.039</v>
      </c>
      <c r="N257" s="131">
        <f t="shared" si="35"/>
        <v>3143.8640000000005</v>
      </c>
      <c r="O257" s="91">
        <f t="shared" si="51"/>
        <v>8053.519</v>
      </c>
      <c r="P257" s="91">
        <f t="shared" si="51"/>
        <v>-4443.304</v>
      </c>
      <c r="Q257" s="131">
        <f t="shared" si="36"/>
        <v>3610.215</v>
      </c>
    </row>
    <row r="258" spans="1:17" ht="25.5">
      <c r="A258" s="53" t="s">
        <v>363</v>
      </c>
      <c r="B258" s="54" t="s">
        <v>35</v>
      </c>
      <c r="C258" s="54" t="s">
        <v>30</v>
      </c>
      <c r="D258" s="54" t="s">
        <v>302</v>
      </c>
      <c r="E258" s="54" t="str">
        <f t="shared" si="49"/>
        <v>13 1 01 S9601</v>
      </c>
      <c r="F258" s="54" t="s">
        <v>361</v>
      </c>
      <c r="G258" s="91">
        <f t="shared" si="50"/>
        <v>5933.311</v>
      </c>
      <c r="H258" s="91">
        <f t="shared" si="50"/>
        <v>0</v>
      </c>
      <c r="I258" s="91">
        <f t="shared" si="39"/>
        <v>5933.311</v>
      </c>
      <c r="J258" s="140">
        <f t="shared" si="50"/>
        <v>-3265.367</v>
      </c>
      <c r="K258" s="91">
        <f t="shared" si="44"/>
        <v>2667.9439999999995</v>
      </c>
      <c r="L258" s="91">
        <f t="shared" si="50"/>
        <v>10474.903</v>
      </c>
      <c r="M258" s="91">
        <f t="shared" si="50"/>
        <v>-7331.039</v>
      </c>
      <c r="N258" s="131">
        <f t="shared" si="35"/>
        <v>3143.8640000000005</v>
      </c>
      <c r="O258" s="91">
        <f t="shared" si="51"/>
        <v>8053.519</v>
      </c>
      <c r="P258" s="91">
        <f t="shared" si="51"/>
        <v>-4443.304</v>
      </c>
      <c r="Q258" s="131">
        <f t="shared" si="36"/>
        <v>3610.215</v>
      </c>
    </row>
    <row r="259" spans="1:17" ht="25.5">
      <c r="A259" s="53" t="s">
        <v>26</v>
      </c>
      <c r="B259" s="54" t="s">
        <v>35</v>
      </c>
      <c r="C259" s="54" t="s">
        <v>30</v>
      </c>
      <c r="D259" s="54" t="s">
        <v>302</v>
      </c>
      <c r="E259" s="54" t="str">
        <f t="shared" si="49"/>
        <v>13 1 01 S9601</v>
      </c>
      <c r="F259" s="54" t="s">
        <v>362</v>
      </c>
      <c r="G259" s="91">
        <f>'приложение 6'!H332</f>
        <v>5933.311</v>
      </c>
      <c r="H259" s="91">
        <f>'приложение 6'!I332</f>
        <v>0</v>
      </c>
      <c r="I259" s="91">
        <f t="shared" si="39"/>
        <v>5933.311</v>
      </c>
      <c r="J259" s="140">
        <f>'приложение 6'!K332</f>
        <v>-3265.367</v>
      </c>
      <c r="K259" s="91">
        <f t="shared" si="44"/>
        <v>2667.9439999999995</v>
      </c>
      <c r="L259" s="91">
        <f>'приложение 6'!M332</f>
        <v>10474.903</v>
      </c>
      <c r="M259" s="91">
        <f>'приложение 6'!N332</f>
        <v>-7331.039</v>
      </c>
      <c r="N259" s="131">
        <f t="shared" si="35"/>
        <v>3143.8640000000005</v>
      </c>
      <c r="O259" s="91">
        <f>'приложение 6'!P332</f>
        <v>8053.519</v>
      </c>
      <c r="P259" s="91">
        <f>'приложение 6'!Q332</f>
        <v>-4443.304</v>
      </c>
      <c r="Q259" s="131">
        <f t="shared" si="36"/>
        <v>3610.215</v>
      </c>
    </row>
    <row r="260" spans="1:17" ht="12.75">
      <c r="A260" s="57" t="s">
        <v>13</v>
      </c>
      <c r="B260" s="102" t="s">
        <v>35</v>
      </c>
      <c r="C260" s="102" t="s">
        <v>31</v>
      </c>
      <c r="D260" s="102"/>
      <c r="E260" s="102" t="str">
        <f t="shared" si="49"/>
        <v>   </v>
      </c>
      <c r="F260" s="102"/>
      <c r="G260" s="96">
        <f>G261+G267+G289</f>
        <v>4000</v>
      </c>
      <c r="H260" s="96">
        <f>H261+H267+H289</f>
        <v>0</v>
      </c>
      <c r="I260" s="91">
        <f t="shared" si="39"/>
        <v>4000</v>
      </c>
      <c r="J260" s="210">
        <f>J261+J267+J289</f>
        <v>0</v>
      </c>
      <c r="K260" s="91">
        <f t="shared" si="44"/>
        <v>4000</v>
      </c>
      <c r="L260" s="96">
        <f>L261+L267+L289</f>
        <v>21446.472</v>
      </c>
      <c r="M260" s="96">
        <f>M261+M267+M289</f>
        <v>0</v>
      </c>
      <c r="N260" s="131">
        <f t="shared" si="35"/>
        <v>21446.472</v>
      </c>
      <c r="O260" s="96">
        <f>O261+O267+O289</f>
        <v>0</v>
      </c>
      <c r="P260" s="96">
        <f>P261+P267+P289</f>
        <v>0</v>
      </c>
      <c r="Q260" s="131">
        <f t="shared" si="36"/>
        <v>0</v>
      </c>
    </row>
    <row r="261" spans="1:17" ht="25.5" hidden="1">
      <c r="A261" s="53" t="s">
        <v>327</v>
      </c>
      <c r="B261" s="54" t="s">
        <v>35</v>
      </c>
      <c r="C261" s="54" t="s">
        <v>31</v>
      </c>
      <c r="D261" s="54" t="s">
        <v>101</v>
      </c>
      <c r="E261" s="54" t="str">
        <f t="shared" si="49"/>
        <v>01 0 00 00000</v>
      </c>
      <c r="F261" s="54"/>
      <c r="G261" s="91">
        <f aca="true" t="shared" si="52" ref="G261:M265">G262</f>
        <v>0</v>
      </c>
      <c r="H261" s="91">
        <f t="shared" si="52"/>
        <v>0</v>
      </c>
      <c r="I261" s="91">
        <f t="shared" si="39"/>
        <v>0</v>
      </c>
      <c r="J261" s="140">
        <f t="shared" si="52"/>
        <v>0</v>
      </c>
      <c r="K261" s="91">
        <f t="shared" si="44"/>
        <v>0</v>
      </c>
      <c r="L261" s="91">
        <f t="shared" si="52"/>
        <v>0</v>
      </c>
      <c r="M261" s="91">
        <f t="shared" si="52"/>
        <v>0</v>
      </c>
      <c r="N261" s="131">
        <f t="shared" si="35"/>
        <v>0</v>
      </c>
      <c r="O261" s="91">
        <f aca="true" t="shared" si="53" ref="O261:P265">O262</f>
        <v>0</v>
      </c>
      <c r="P261" s="91">
        <f t="shared" si="53"/>
        <v>0</v>
      </c>
      <c r="Q261" s="131">
        <f t="shared" si="36"/>
        <v>0</v>
      </c>
    </row>
    <row r="262" spans="1:17" ht="25.5" hidden="1">
      <c r="A262" s="53" t="s">
        <v>333</v>
      </c>
      <c r="B262" s="54" t="s">
        <v>35</v>
      </c>
      <c r="C262" s="54" t="s">
        <v>31</v>
      </c>
      <c r="D262" s="54" t="s">
        <v>110</v>
      </c>
      <c r="E262" s="54" t="str">
        <f t="shared" si="49"/>
        <v>01 2 00 00000</v>
      </c>
      <c r="F262" s="54"/>
      <c r="G262" s="91">
        <f t="shared" si="52"/>
        <v>0</v>
      </c>
      <c r="H262" s="91">
        <f t="shared" si="52"/>
        <v>0</v>
      </c>
      <c r="I262" s="91">
        <f t="shared" si="39"/>
        <v>0</v>
      </c>
      <c r="J262" s="140">
        <f t="shared" si="52"/>
        <v>0</v>
      </c>
      <c r="K262" s="91">
        <f t="shared" si="44"/>
        <v>0</v>
      </c>
      <c r="L262" s="91">
        <f t="shared" si="52"/>
        <v>0</v>
      </c>
      <c r="M262" s="91">
        <f t="shared" si="52"/>
        <v>0</v>
      </c>
      <c r="N262" s="131">
        <f t="shared" si="35"/>
        <v>0</v>
      </c>
      <c r="O262" s="91">
        <f t="shared" si="53"/>
        <v>0</v>
      </c>
      <c r="P262" s="91">
        <f t="shared" si="53"/>
        <v>0</v>
      </c>
      <c r="Q262" s="131">
        <f t="shared" si="36"/>
        <v>0</v>
      </c>
    </row>
    <row r="263" spans="1:17" ht="25.5" hidden="1">
      <c r="A263" s="53" t="s">
        <v>245</v>
      </c>
      <c r="B263" s="54" t="s">
        <v>35</v>
      </c>
      <c r="C263" s="54" t="s">
        <v>31</v>
      </c>
      <c r="D263" s="54" t="s">
        <v>111</v>
      </c>
      <c r="E263" s="54" t="str">
        <f t="shared" si="49"/>
        <v>01 2 01 00000</v>
      </c>
      <c r="F263" s="54"/>
      <c r="G263" s="91">
        <f t="shared" si="52"/>
        <v>0</v>
      </c>
      <c r="H263" s="91">
        <f t="shared" si="52"/>
        <v>0</v>
      </c>
      <c r="I263" s="91">
        <f t="shared" si="39"/>
        <v>0</v>
      </c>
      <c r="J263" s="140">
        <f t="shared" si="52"/>
        <v>0</v>
      </c>
      <c r="K263" s="91">
        <f t="shared" si="44"/>
        <v>0</v>
      </c>
      <c r="L263" s="91">
        <f t="shared" si="52"/>
        <v>0</v>
      </c>
      <c r="M263" s="91">
        <f t="shared" si="52"/>
        <v>0</v>
      </c>
      <c r="N263" s="131">
        <f t="shared" si="35"/>
        <v>0</v>
      </c>
      <c r="O263" s="91">
        <f t="shared" si="53"/>
        <v>0</v>
      </c>
      <c r="P263" s="91">
        <f t="shared" si="53"/>
        <v>0</v>
      </c>
      <c r="Q263" s="131">
        <f t="shared" si="36"/>
        <v>0</v>
      </c>
    </row>
    <row r="264" spans="1:17" ht="25.5" hidden="1">
      <c r="A264" s="53" t="s">
        <v>41</v>
      </c>
      <c r="B264" s="54" t="s">
        <v>35</v>
      </c>
      <c r="C264" s="54" t="s">
        <v>31</v>
      </c>
      <c r="D264" s="54" t="s">
        <v>112</v>
      </c>
      <c r="E264" s="54" t="str">
        <f t="shared" si="49"/>
        <v>01 2 01 70010</v>
      </c>
      <c r="F264" s="54"/>
      <c r="G264" s="91">
        <f t="shared" si="52"/>
        <v>0</v>
      </c>
      <c r="H264" s="91">
        <f t="shared" si="52"/>
        <v>0</v>
      </c>
      <c r="I264" s="91">
        <f t="shared" si="39"/>
        <v>0</v>
      </c>
      <c r="J264" s="140">
        <f t="shared" si="52"/>
        <v>0</v>
      </c>
      <c r="K264" s="91">
        <f t="shared" si="44"/>
        <v>0</v>
      </c>
      <c r="L264" s="91">
        <f t="shared" si="52"/>
        <v>0</v>
      </c>
      <c r="M264" s="91">
        <f t="shared" si="52"/>
        <v>0</v>
      </c>
      <c r="N264" s="131">
        <f t="shared" si="35"/>
        <v>0</v>
      </c>
      <c r="O264" s="91">
        <f t="shared" si="53"/>
        <v>0</v>
      </c>
      <c r="P264" s="91">
        <f t="shared" si="53"/>
        <v>0</v>
      </c>
      <c r="Q264" s="131">
        <f t="shared" si="36"/>
        <v>0</v>
      </c>
    </row>
    <row r="265" spans="1:17" ht="12.75" hidden="1">
      <c r="A265" s="53" t="s">
        <v>356</v>
      </c>
      <c r="B265" s="54" t="s">
        <v>35</v>
      </c>
      <c r="C265" s="54" t="s">
        <v>31</v>
      </c>
      <c r="D265" s="54" t="s">
        <v>112</v>
      </c>
      <c r="E265" s="54" t="str">
        <f t="shared" si="49"/>
        <v>01 2 01 70010</v>
      </c>
      <c r="F265" s="54" t="s">
        <v>357</v>
      </c>
      <c r="G265" s="91">
        <f t="shared" si="52"/>
        <v>0</v>
      </c>
      <c r="H265" s="91">
        <f t="shared" si="52"/>
        <v>0</v>
      </c>
      <c r="I265" s="91">
        <f t="shared" si="39"/>
        <v>0</v>
      </c>
      <c r="J265" s="140">
        <f t="shared" si="52"/>
        <v>0</v>
      </c>
      <c r="K265" s="91">
        <f t="shared" si="44"/>
        <v>0</v>
      </c>
      <c r="L265" s="91">
        <f t="shared" si="52"/>
        <v>0</v>
      </c>
      <c r="M265" s="91">
        <f t="shared" si="52"/>
        <v>0</v>
      </c>
      <c r="N265" s="131">
        <f aca="true" t="shared" si="54" ref="N265:N328">L265+M265</f>
        <v>0</v>
      </c>
      <c r="O265" s="91">
        <f t="shared" si="53"/>
        <v>0</v>
      </c>
      <c r="P265" s="91">
        <f t="shared" si="53"/>
        <v>0</v>
      </c>
      <c r="Q265" s="131">
        <f aca="true" t="shared" si="55" ref="Q265:Q328">O265+P265</f>
        <v>0</v>
      </c>
    </row>
    <row r="266" spans="1:17" ht="38.25" hidden="1">
      <c r="A266" s="53" t="s">
        <v>395</v>
      </c>
      <c r="B266" s="54" t="s">
        <v>35</v>
      </c>
      <c r="C266" s="54" t="s">
        <v>31</v>
      </c>
      <c r="D266" s="54" t="s">
        <v>112</v>
      </c>
      <c r="E266" s="54" t="str">
        <f t="shared" si="49"/>
        <v>01 2 01 70010</v>
      </c>
      <c r="F266" s="54" t="s">
        <v>68</v>
      </c>
      <c r="G266" s="91">
        <f>'приложение 6'!H190</f>
        <v>0</v>
      </c>
      <c r="H266" s="91">
        <f>'приложение 6'!I190</f>
        <v>0</v>
      </c>
      <c r="I266" s="91">
        <f t="shared" si="39"/>
        <v>0</v>
      </c>
      <c r="J266" s="140">
        <f>'приложение 6'!K190</f>
        <v>0</v>
      </c>
      <c r="K266" s="91">
        <f t="shared" si="44"/>
        <v>0</v>
      </c>
      <c r="L266" s="91">
        <f>'приложение 6'!M190</f>
        <v>0</v>
      </c>
      <c r="M266" s="91">
        <f>'приложение 6'!N190</f>
        <v>0</v>
      </c>
      <c r="N266" s="131">
        <f t="shared" si="54"/>
        <v>0</v>
      </c>
      <c r="O266" s="91">
        <f>'приложение 6'!P190</f>
        <v>0</v>
      </c>
      <c r="P266" s="91">
        <f>'приложение 6'!Q190</f>
        <v>0</v>
      </c>
      <c r="Q266" s="131">
        <f t="shared" si="55"/>
        <v>0</v>
      </c>
    </row>
    <row r="267" spans="1:17" ht="24" customHeight="1">
      <c r="A267" s="53" t="s">
        <v>598</v>
      </c>
      <c r="B267" s="54" t="s">
        <v>35</v>
      </c>
      <c r="C267" s="54" t="s">
        <v>31</v>
      </c>
      <c r="D267" s="54" t="s">
        <v>140</v>
      </c>
      <c r="E267" s="54" t="str">
        <f t="shared" si="49"/>
        <v>08 0 00 00000</v>
      </c>
      <c r="F267" s="54"/>
      <c r="G267" s="91">
        <f>G268</f>
        <v>4000</v>
      </c>
      <c r="H267" s="91">
        <f>H268</f>
        <v>0</v>
      </c>
      <c r="I267" s="91">
        <f t="shared" si="39"/>
        <v>4000</v>
      </c>
      <c r="J267" s="140">
        <f>J268</f>
        <v>0</v>
      </c>
      <c r="K267" s="91">
        <f t="shared" si="44"/>
        <v>4000</v>
      </c>
      <c r="L267" s="91">
        <f>L268</f>
        <v>21446.472</v>
      </c>
      <c r="M267" s="91">
        <f>M268</f>
        <v>0</v>
      </c>
      <c r="N267" s="131">
        <f t="shared" si="54"/>
        <v>21446.472</v>
      </c>
      <c r="O267" s="91">
        <f>O268</f>
        <v>0</v>
      </c>
      <c r="P267" s="91">
        <f>P268</f>
        <v>0</v>
      </c>
      <c r="Q267" s="131">
        <f t="shared" si="55"/>
        <v>0</v>
      </c>
    </row>
    <row r="268" spans="1:17" ht="27.75" customHeight="1">
      <c r="A268" s="53" t="s">
        <v>342</v>
      </c>
      <c r="B268" s="54" t="s">
        <v>35</v>
      </c>
      <c r="C268" s="54" t="s">
        <v>31</v>
      </c>
      <c r="D268" s="54" t="s">
        <v>181</v>
      </c>
      <c r="E268" s="54" t="str">
        <f t="shared" si="49"/>
        <v>08 3 00 00000</v>
      </c>
      <c r="F268" s="54"/>
      <c r="G268" s="91">
        <f>G269+G273+G277+G283</f>
        <v>4000</v>
      </c>
      <c r="H268" s="91">
        <f>H269+H273+H277+H283</f>
        <v>0</v>
      </c>
      <c r="I268" s="91">
        <f t="shared" si="39"/>
        <v>4000</v>
      </c>
      <c r="J268" s="140">
        <f>J269+J273+J277+J283</f>
        <v>0</v>
      </c>
      <c r="K268" s="91">
        <f t="shared" si="44"/>
        <v>4000</v>
      </c>
      <c r="L268" s="91">
        <f>L269+L273+L277+L283</f>
        <v>21446.472</v>
      </c>
      <c r="M268" s="91">
        <f>M269+M273+M277+M283</f>
        <v>0</v>
      </c>
      <c r="N268" s="131">
        <f t="shared" si="54"/>
        <v>21446.472</v>
      </c>
      <c r="O268" s="91">
        <f>O269+O273+O277+O283</f>
        <v>0</v>
      </c>
      <c r="P268" s="91">
        <f>P269+P273+P277+P283</f>
        <v>0</v>
      </c>
      <c r="Q268" s="131">
        <f t="shared" si="55"/>
        <v>0</v>
      </c>
    </row>
    <row r="269" spans="1:17" ht="24.75" customHeight="1" hidden="1">
      <c r="A269" s="53" t="s">
        <v>407</v>
      </c>
      <c r="B269" s="54" t="s">
        <v>35</v>
      </c>
      <c r="C269" s="54" t="s">
        <v>31</v>
      </c>
      <c r="D269" s="54" t="s">
        <v>405</v>
      </c>
      <c r="E269" s="54" t="str">
        <f t="shared" si="49"/>
        <v>08 3 01 00000</v>
      </c>
      <c r="F269" s="54"/>
      <c r="G269" s="91">
        <f aca="true" t="shared" si="56" ref="G269:M271">G270</f>
        <v>0</v>
      </c>
      <c r="H269" s="91">
        <f t="shared" si="56"/>
        <v>0</v>
      </c>
      <c r="I269" s="91">
        <f t="shared" si="39"/>
        <v>0</v>
      </c>
      <c r="J269" s="140">
        <f t="shared" si="56"/>
        <v>0</v>
      </c>
      <c r="K269" s="91">
        <f t="shared" si="44"/>
        <v>0</v>
      </c>
      <c r="L269" s="91">
        <f t="shared" si="56"/>
        <v>0</v>
      </c>
      <c r="M269" s="91">
        <f t="shared" si="56"/>
        <v>0</v>
      </c>
      <c r="N269" s="131">
        <f t="shared" si="54"/>
        <v>0</v>
      </c>
      <c r="O269" s="91">
        <f aca="true" t="shared" si="57" ref="O269:P271">O270</f>
        <v>0</v>
      </c>
      <c r="P269" s="91">
        <f t="shared" si="57"/>
        <v>0</v>
      </c>
      <c r="Q269" s="131">
        <f t="shared" si="55"/>
        <v>0</v>
      </c>
    </row>
    <row r="270" spans="1:17" ht="26.25" customHeight="1" hidden="1">
      <c r="A270" s="53" t="s">
        <v>41</v>
      </c>
      <c r="B270" s="54" t="s">
        <v>35</v>
      </c>
      <c r="C270" s="54" t="s">
        <v>31</v>
      </c>
      <c r="D270" s="54" t="s">
        <v>406</v>
      </c>
      <c r="E270" s="54" t="str">
        <f t="shared" si="49"/>
        <v>08 3 01 70010</v>
      </c>
      <c r="F270" s="54"/>
      <c r="G270" s="91">
        <f t="shared" si="56"/>
        <v>0</v>
      </c>
      <c r="H270" s="91">
        <f t="shared" si="56"/>
        <v>0</v>
      </c>
      <c r="I270" s="91">
        <f t="shared" si="39"/>
        <v>0</v>
      </c>
      <c r="J270" s="140">
        <f t="shared" si="56"/>
        <v>0</v>
      </c>
      <c r="K270" s="91">
        <f t="shared" si="44"/>
        <v>0</v>
      </c>
      <c r="L270" s="91">
        <f t="shared" si="56"/>
        <v>0</v>
      </c>
      <c r="M270" s="91">
        <f t="shared" si="56"/>
        <v>0</v>
      </c>
      <c r="N270" s="131">
        <f t="shared" si="54"/>
        <v>0</v>
      </c>
      <c r="O270" s="91">
        <f t="shared" si="57"/>
        <v>0</v>
      </c>
      <c r="P270" s="91">
        <f t="shared" si="57"/>
        <v>0</v>
      </c>
      <c r="Q270" s="131">
        <f t="shared" si="55"/>
        <v>0</v>
      </c>
    </row>
    <row r="271" spans="1:17" ht="27.75" customHeight="1" hidden="1">
      <c r="A271" s="53" t="s">
        <v>354</v>
      </c>
      <c r="B271" s="54" t="s">
        <v>35</v>
      </c>
      <c r="C271" s="54" t="s">
        <v>31</v>
      </c>
      <c r="D271" s="54" t="s">
        <v>406</v>
      </c>
      <c r="E271" s="54" t="str">
        <f t="shared" si="49"/>
        <v>08 3 01 70010</v>
      </c>
      <c r="F271" s="54" t="s">
        <v>355</v>
      </c>
      <c r="G271" s="91">
        <f t="shared" si="56"/>
        <v>0</v>
      </c>
      <c r="H271" s="91">
        <f t="shared" si="56"/>
        <v>0</v>
      </c>
      <c r="I271" s="91">
        <f aca="true" t="shared" si="58" ref="I271:I334">G271+H271</f>
        <v>0</v>
      </c>
      <c r="J271" s="140">
        <f t="shared" si="56"/>
        <v>0</v>
      </c>
      <c r="K271" s="91">
        <f t="shared" si="44"/>
        <v>0</v>
      </c>
      <c r="L271" s="91">
        <f t="shared" si="56"/>
        <v>0</v>
      </c>
      <c r="M271" s="91">
        <f t="shared" si="56"/>
        <v>0</v>
      </c>
      <c r="N271" s="131">
        <f t="shared" si="54"/>
        <v>0</v>
      </c>
      <c r="O271" s="91">
        <f t="shared" si="57"/>
        <v>0</v>
      </c>
      <c r="P271" s="91">
        <f t="shared" si="57"/>
        <v>0</v>
      </c>
      <c r="Q271" s="131">
        <f t="shared" si="55"/>
        <v>0</v>
      </c>
    </row>
    <row r="272" spans="1:17" ht="27.75" customHeight="1" hidden="1">
      <c r="A272" s="53" t="s">
        <v>289</v>
      </c>
      <c r="B272" s="54" t="s">
        <v>35</v>
      </c>
      <c r="C272" s="54" t="s">
        <v>31</v>
      </c>
      <c r="D272" s="54" t="s">
        <v>406</v>
      </c>
      <c r="E272" s="54" t="str">
        <f t="shared" si="49"/>
        <v>08 3 01 70010</v>
      </c>
      <c r="F272" s="54" t="s">
        <v>288</v>
      </c>
      <c r="G272" s="91">
        <f>'приложение 6'!H339</f>
        <v>0</v>
      </c>
      <c r="H272" s="91">
        <f>'приложение 6'!I339</f>
        <v>0</v>
      </c>
      <c r="I272" s="91">
        <f t="shared" si="58"/>
        <v>0</v>
      </c>
      <c r="J272" s="140">
        <f>'приложение 6'!K339</f>
        <v>0</v>
      </c>
      <c r="K272" s="91">
        <f t="shared" si="44"/>
        <v>0</v>
      </c>
      <c r="L272" s="91">
        <f>'приложение 6'!M339</f>
        <v>0</v>
      </c>
      <c r="M272" s="91">
        <f>'приложение 6'!N339</f>
        <v>0</v>
      </c>
      <c r="N272" s="131">
        <f t="shared" si="54"/>
        <v>0</v>
      </c>
      <c r="O272" s="91">
        <f>'приложение 6'!P339</f>
        <v>0</v>
      </c>
      <c r="P272" s="91">
        <f>'приложение 6'!Q339</f>
        <v>0</v>
      </c>
      <c r="Q272" s="131">
        <f t="shared" si="55"/>
        <v>0</v>
      </c>
    </row>
    <row r="273" spans="1:17" ht="26.25" customHeight="1" hidden="1">
      <c r="A273" s="53" t="s">
        <v>260</v>
      </c>
      <c r="B273" s="54" t="s">
        <v>35</v>
      </c>
      <c r="C273" s="54" t="s">
        <v>31</v>
      </c>
      <c r="D273" s="54" t="s">
        <v>182</v>
      </c>
      <c r="E273" s="54" t="str">
        <f t="shared" si="49"/>
        <v>08 3 02 00000</v>
      </c>
      <c r="F273" s="54"/>
      <c r="G273" s="91">
        <f aca="true" t="shared" si="59" ref="G273:M275">G274</f>
        <v>0</v>
      </c>
      <c r="H273" s="91">
        <f t="shared" si="59"/>
        <v>0</v>
      </c>
      <c r="I273" s="91">
        <f t="shared" si="58"/>
        <v>0</v>
      </c>
      <c r="J273" s="140">
        <f t="shared" si="59"/>
        <v>0</v>
      </c>
      <c r="K273" s="91">
        <f t="shared" si="44"/>
        <v>0</v>
      </c>
      <c r="L273" s="91">
        <f t="shared" si="59"/>
        <v>0</v>
      </c>
      <c r="M273" s="91">
        <f t="shared" si="59"/>
        <v>0</v>
      </c>
      <c r="N273" s="131">
        <f t="shared" si="54"/>
        <v>0</v>
      </c>
      <c r="O273" s="91">
        <f aca="true" t="shared" si="60" ref="O273:P275">O274</f>
        <v>0</v>
      </c>
      <c r="P273" s="91">
        <f t="shared" si="60"/>
        <v>0</v>
      </c>
      <c r="Q273" s="131">
        <f t="shared" si="55"/>
        <v>0</v>
      </c>
    </row>
    <row r="274" spans="1:17" ht="26.25" customHeight="1" hidden="1">
      <c r="A274" s="53" t="s">
        <v>42</v>
      </c>
      <c r="B274" s="54" t="s">
        <v>35</v>
      </c>
      <c r="C274" s="54" t="s">
        <v>31</v>
      </c>
      <c r="D274" s="54" t="s">
        <v>183</v>
      </c>
      <c r="E274" s="54" t="str">
        <f t="shared" si="49"/>
        <v>08 3 02 74010</v>
      </c>
      <c r="F274" s="54"/>
      <c r="G274" s="91">
        <f t="shared" si="59"/>
        <v>0</v>
      </c>
      <c r="H274" s="91">
        <f t="shared" si="59"/>
        <v>0</v>
      </c>
      <c r="I274" s="91">
        <f t="shared" si="58"/>
        <v>0</v>
      </c>
      <c r="J274" s="140">
        <f t="shared" si="59"/>
        <v>0</v>
      </c>
      <c r="K274" s="91">
        <f t="shared" si="44"/>
        <v>0</v>
      </c>
      <c r="L274" s="91">
        <f t="shared" si="59"/>
        <v>0</v>
      </c>
      <c r="M274" s="91">
        <f t="shared" si="59"/>
        <v>0</v>
      </c>
      <c r="N274" s="131">
        <f t="shared" si="54"/>
        <v>0</v>
      </c>
      <c r="O274" s="91">
        <f t="shared" si="60"/>
        <v>0</v>
      </c>
      <c r="P274" s="91">
        <f t="shared" si="60"/>
        <v>0</v>
      </c>
      <c r="Q274" s="131">
        <f t="shared" si="55"/>
        <v>0</v>
      </c>
    </row>
    <row r="275" spans="1:17" ht="25.5" customHeight="1" hidden="1">
      <c r="A275" s="53" t="s">
        <v>365</v>
      </c>
      <c r="B275" s="54" t="s">
        <v>35</v>
      </c>
      <c r="C275" s="54" t="s">
        <v>31</v>
      </c>
      <c r="D275" s="54" t="s">
        <v>183</v>
      </c>
      <c r="E275" s="54" t="str">
        <f t="shared" si="49"/>
        <v>08 3 02 74010</v>
      </c>
      <c r="F275" s="54" t="s">
        <v>364</v>
      </c>
      <c r="G275" s="91">
        <f t="shared" si="59"/>
        <v>0</v>
      </c>
      <c r="H275" s="91">
        <f t="shared" si="59"/>
        <v>0</v>
      </c>
      <c r="I275" s="91">
        <f t="shared" si="58"/>
        <v>0</v>
      </c>
      <c r="J275" s="140">
        <f t="shared" si="59"/>
        <v>0</v>
      </c>
      <c r="K275" s="91">
        <f t="shared" si="44"/>
        <v>0</v>
      </c>
      <c r="L275" s="91">
        <f t="shared" si="59"/>
        <v>0</v>
      </c>
      <c r="M275" s="91">
        <f t="shared" si="59"/>
        <v>0</v>
      </c>
      <c r="N275" s="131">
        <f t="shared" si="54"/>
        <v>0</v>
      </c>
      <c r="O275" s="91">
        <f t="shared" si="60"/>
        <v>0</v>
      </c>
      <c r="P275" s="91">
        <f t="shared" si="60"/>
        <v>0</v>
      </c>
      <c r="Q275" s="131">
        <f t="shared" si="55"/>
        <v>0</v>
      </c>
    </row>
    <row r="276" spans="1:17" ht="13.5" customHeight="1" hidden="1">
      <c r="A276" s="53" t="s">
        <v>291</v>
      </c>
      <c r="B276" s="54" t="s">
        <v>35</v>
      </c>
      <c r="C276" s="54" t="s">
        <v>31</v>
      </c>
      <c r="D276" s="54" t="s">
        <v>183</v>
      </c>
      <c r="E276" s="54" t="str">
        <f t="shared" si="49"/>
        <v>08 3 02 74010</v>
      </c>
      <c r="F276" s="54" t="s">
        <v>290</v>
      </c>
      <c r="G276" s="91">
        <f>'приложение 6'!H343</f>
        <v>0</v>
      </c>
      <c r="H276" s="91">
        <f>'приложение 6'!I343</f>
        <v>0</v>
      </c>
      <c r="I276" s="91">
        <f t="shared" si="58"/>
        <v>0</v>
      </c>
      <c r="J276" s="140">
        <f>'приложение 6'!K343</f>
        <v>0</v>
      </c>
      <c r="K276" s="91">
        <f t="shared" si="44"/>
        <v>0</v>
      </c>
      <c r="L276" s="91">
        <f>'приложение 6'!M343</f>
        <v>0</v>
      </c>
      <c r="M276" s="91">
        <f>'приложение 6'!N343</f>
        <v>0</v>
      </c>
      <c r="N276" s="131">
        <f t="shared" si="54"/>
        <v>0</v>
      </c>
      <c r="O276" s="91">
        <f>'приложение 6'!P343</f>
        <v>0</v>
      </c>
      <c r="P276" s="91">
        <f>'приложение 6'!Q343</f>
        <v>0</v>
      </c>
      <c r="Q276" s="131">
        <f t="shared" si="55"/>
        <v>0</v>
      </c>
    </row>
    <row r="277" spans="1:17" ht="36.75" customHeight="1">
      <c r="A277" s="53" t="s">
        <v>261</v>
      </c>
      <c r="B277" s="54" t="s">
        <v>35</v>
      </c>
      <c r="C277" s="54" t="s">
        <v>31</v>
      </c>
      <c r="D277" s="54" t="s">
        <v>184</v>
      </c>
      <c r="E277" s="54" t="str">
        <f t="shared" si="49"/>
        <v>08 3 03 00000</v>
      </c>
      <c r="F277" s="54"/>
      <c r="G277" s="91">
        <f>G278</f>
        <v>4000</v>
      </c>
      <c r="H277" s="91">
        <f>H278</f>
        <v>0</v>
      </c>
      <c r="I277" s="91">
        <f t="shared" si="58"/>
        <v>4000</v>
      </c>
      <c r="J277" s="140">
        <f>J278</f>
        <v>0</v>
      </c>
      <c r="K277" s="91">
        <f t="shared" si="44"/>
        <v>4000</v>
      </c>
      <c r="L277" s="91">
        <f>L278</f>
        <v>20000</v>
      </c>
      <c r="M277" s="91">
        <f>M278</f>
        <v>0</v>
      </c>
      <c r="N277" s="131">
        <f t="shared" si="54"/>
        <v>20000</v>
      </c>
      <c r="O277" s="91">
        <f>O278</f>
        <v>0</v>
      </c>
      <c r="P277" s="91">
        <f>P278</f>
        <v>0</v>
      </c>
      <c r="Q277" s="131">
        <f t="shared" si="55"/>
        <v>0</v>
      </c>
    </row>
    <row r="278" spans="1:17" ht="12.75">
      <c r="A278" s="53" t="s">
        <v>74</v>
      </c>
      <c r="B278" s="54" t="s">
        <v>35</v>
      </c>
      <c r="C278" s="54" t="s">
        <v>31</v>
      </c>
      <c r="D278" s="54" t="s">
        <v>185</v>
      </c>
      <c r="E278" s="54" t="str">
        <f t="shared" si="49"/>
        <v>08 3 03 74030</v>
      </c>
      <c r="F278" s="54"/>
      <c r="G278" s="91">
        <f>G279+G281</f>
        <v>4000</v>
      </c>
      <c r="H278" s="91">
        <f>H279+H281</f>
        <v>0</v>
      </c>
      <c r="I278" s="91">
        <f t="shared" si="58"/>
        <v>4000</v>
      </c>
      <c r="J278" s="140">
        <f>J279+J281</f>
        <v>0</v>
      </c>
      <c r="K278" s="91">
        <f t="shared" si="44"/>
        <v>4000</v>
      </c>
      <c r="L278" s="91">
        <f>L279+L281</f>
        <v>20000</v>
      </c>
      <c r="M278" s="91">
        <f>M279+M281</f>
        <v>0</v>
      </c>
      <c r="N278" s="131">
        <f t="shared" si="54"/>
        <v>20000</v>
      </c>
      <c r="O278" s="91">
        <f>O279+O281</f>
        <v>0</v>
      </c>
      <c r="P278" s="91">
        <f>P279+P281</f>
        <v>0</v>
      </c>
      <c r="Q278" s="131">
        <f t="shared" si="55"/>
        <v>0</v>
      </c>
    </row>
    <row r="279" spans="1:17" ht="25.5">
      <c r="A279" s="53" t="s">
        <v>354</v>
      </c>
      <c r="B279" s="54" t="s">
        <v>35</v>
      </c>
      <c r="C279" s="54" t="s">
        <v>31</v>
      </c>
      <c r="D279" s="54" t="s">
        <v>185</v>
      </c>
      <c r="E279" s="54" t="str">
        <f t="shared" si="49"/>
        <v>08 3 03 74030</v>
      </c>
      <c r="F279" s="54" t="s">
        <v>355</v>
      </c>
      <c r="G279" s="91">
        <f>G280</f>
        <v>4000</v>
      </c>
      <c r="H279" s="91">
        <f>H280</f>
        <v>0</v>
      </c>
      <c r="I279" s="91">
        <f t="shared" si="58"/>
        <v>4000</v>
      </c>
      <c r="J279" s="140">
        <f>J280</f>
        <v>-4000</v>
      </c>
      <c r="K279" s="91">
        <f t="shared" si="44"/>
        <v>0</v>
      </c>
      <c r="L279" s="91">
        <f>L280</f>
        <v>20000</v>
      </c>
      <c r="M279" s="91">
        <f>M280</f>
        <v>-20000</v>
      </c>
      <c r="N279" s="131">
        <f t="shared" si="54"/>
        <v>0</v>
      </c>
      <c r="O279" s="91">
        <f>O280</f>
        <v>0</v>
      </c>
      <c r="P279" s="91">
        <f>P280</f>
        <v>0</v>
      </c>
      <c r="Q279" s="131">
        <f t="shared" si="55"/>
        <v>0</v>
      </c>
    </row>
    <row r="280" spans="1:17" ht="24.75" customHeight="1">
      <c r="A280" s="53" t="s">
        <v>289</v>
      </c>
      <c r="B280" s="54" t="s">
        <v>35</v>
      </c>
      <c r="C280" s="54" t="s">
        <v>31</v>
      </c>
      <c r="D280" s="54" t="s">
        <v>185</v>
      </c>
      <c r="E280" s="54" t="str">
        <f t="shared" si="49"/>
        <v>08 3 03 74030</v>
      </c>
      <c r="F280" s="54" t="s">
        <v>288</v>
      </c>
      <c r="G280" s="91">
        <f>'приложение 6'!H347</f>
        <v>4000</v>
      </c>
      <c r="H280" s="91">
        <f>'приложение 6'!I347</f>
        <v>0</v>
      </c>
      <c r="I280" s="91">
        <f t="shared" si="58"/>
        <v>4000</v>
      </c>
      <c r="J280" s="140">
        <f>'приложение 6'!K347</f>
        <v>-4000</v>
      </c>
      <c r="K280" s="91">
        <f t="shared" si="44"/>
        <v>0</v>
      </c>
      <c r="L280" s="91">
        <f>'приложение 6'!M347</f>
        <v>20000</v>
      </c>
      <c r="M280" s="91">
        <f>'приложение 6'!N347</f>
        <v>-20000</v>
      </c>
      <c r="N280" s="131">
        <f t="shared" si="54"/>
        <v>0</v>
      </c>
      <c r="O280" s="91">
        <f>'приложение 6'!P347</f>
        <v>0</v>
      </c>
      <c r="P280" s="91">
        <f>'приложение 6'!Q347</f>
        <v>0</v>
      </c>
      <c r="Q280" s="131">
        <f t="shared" si="55"/>
        <v>0</v>
      </c>
    </row>
    <row r="281" spans="1:17" ht="25.5">
      <c r="A281" s="53" t="s">
        <v>365</v>
      </c>
      <c r="B281" s="54" t="s">
        <v>35</v>
      </c>
      <c r="C281" s="54" t="s">
        <v>31</v>
      </c>
      <c r="D281" s="54" t="s">
        <v>185</v>
      </c>
      <c r="E281" s="54" t="str">
        <f>REPLACE(REPLACE(REPLACE(D281,3,," "),5,," "),8,," ")</f>
        <v>08 3 03 74030</v>
      </c>
      <c r="F281" s="54" t="s">
        <v>364</v>
      </c>
      <c r="G281" s="91">
        <f>G282</f>
        <v>0</v>
      </c>
      <c r="H281" s="91">
        <f>H282</f>
        <v>0</v>
      </c>
      <c r="I281" s="91">
        <f t="shared" si="58"/>
        <v>0</v>
      </c>
      <c r="J281" s="140">
        <f>J282</f>
        <v>4000</v>
      </c>
      <c r="K281" s="91">
        <f t="shared" si="44"/>
        <v>4000</v>
      </c>
      <c r="L281" s="91">
        <f>L282</f>
        <v>0</v>
      </c>
      <c r="M281" s="91">
        <f>M282</f>
        <v>20000</v>
      </c>
      <c r="N281" s="131">
        <f t="shared" si="54"/>
        <v>20000</v>
      </c>
      <c r="O281" s="91">
        <f>O282</f>
        <v>0</v>
      </c>
      <c r="P281" s="91">
        <f>P282</f>
        <v>0</v>
      </c>
      <c r="Q281" s="131">
        <f t="shared" si="55"/>
        <v>0</v>
      </c>
    </row>
    <row r="282" spans="1:17" ht="18" customHeight="1">
      <c r="A282" s="53" t="s">
        <v>291</v>
      </c>
      <c r="B282" s="54" t="s">
        <v>35</v>
      </c>
      <c r="C282" s="54" t="s">
        <v>31</v>
      </c>
      <c r="D282" s="54" t="s">
        <v>185</v>
      </c>
      <c r="E282" s="54" t="str">
        <f>REPLACE(REPLACE(REPLACE(D282,3,," "),5,," "),8,," ")</f>
        <v>08 3 03 74030</v>
      </c>
      <c r="F282" s="54" t="s">
        <v>290</v>
      </c>
      <c r="G282" s="91">
        <f>'приложение 6'!H349</f>
        <v>0</v>
      </c>
      <c r="H282" s="91">
        <f>'приложение 6'!I349</f>
        <v>0</v>
      </c>
      <c r="I282" s="91">
        <f t="shared" si="58"/>
        <v>0</v>
      </c>
      <c r="J282" s="140">
        <f>'приложение 6'!K349</f>
        <v>4000</v>
      </c>
      <c r="K282" s="91">
        <f t="shared" si="44"/>
        <v>4000</v>
      </c>
      <c r="L282" s="91">
        <f>'приложение 6'!M349</f>
        <v>0</v>
      </c>
      <c r="M282" s="91">
        <f>'приложение 6'!N349</f>
        <v>20000</v>
      </c>
      <c r="N282" s="131">
        <f t="shared" si="54"/>
        <v>20000</v>
      </c>
      <c r="O282" s="91">
        <f>'приложение 6'!P349</f>
        <v>0</v>
      </c>
      <c r="P282" s="91">
        <f>'приложение 6'!Q349</f>
        <v>0</v>
      </c>
      <c r="Q282" s="131">
        <f t="shared" si="55"/>
        <v>0</v>
      </c>
    </row>
    <row r="283" spans="1:17" ht="24" customHeight="1">
      <c r="A283" s="53" t="s">
        <v>262</v>
      </c>
      <c r="B283" s="54" t="s">
        <v>35</v>
      </c>
      <c r="C283" s="54" t="s">
        <v>31</v>
      </c>
      <c r="D283" s="54" t="s">
        <v>186</v>
      </c>
      <c r="E283" s="54" t="str">
        <f t="shared" si="49"/>
        <v>08 3 04 00000</v>
      </c>
      <c r="F283" s="54"/>
      <c r="G283" s="91">
        <f>G284</f>
        <v>0</v>
      </c>
      <c r="H283" s="91">
        <f>H284</f>
        <v>0</v>
      </c>
      <c r="I283" s="91">
        <f t="shared" si="58"/>
        <v>0</v>
      </c>
      <c r="J283" s="140">
        <f>J284</f>
        <v>0</v>
      </c>
      <c r="K283" s="91">
        <f t="shared" si="44"/>
        <v>0</v>
      </c>
      <c r="L283" s="91">
        <f>L284</f>
        <v>1446.472</v>
      </c>
      <c r="M283" s="91">
        <f>M284</f>
        <v>0</v>
      </c>
      <c r="N283" s="131">
        <f t="shared" si="54"/>
        <v>1446.472</v>
      </c>
      <c r="O283" s="91">
        <f>O284</f>
        <v>0</v>
      </c>
      <c r="P283" s="91">
        <f>P284</f>
        <v>0</v>
      </c>
      <c r="Q283" s="131">
        <f t="shared" si="55"/>
        <v>0</v>
      </c>
    </row>
    <row r="284" spans="1:17" ht="17.25" customHeight="1">
      <c r="A284" s="73" t="s">
        <v>444</v>
      </c>
      <c r="B284" s="54" t="s">
        <v>35</v>
      </c>
      <c r="C284" s="54" t="s">
        <v>31</v>
      </c>
      <c r="D284" s="54" t="s">
        <v>187</v>
      </c>
      <c r="E284" s="54" t="str">
        <f t="shared" si="49"/>
        <v>08 3 04 74210</v>
      </c>
      <c r="F284" s="54"/>
      <c r="G284" s="103">
        <f>G285+G287</f>
        <v>0</v>
      </c>
      <c r="H284" s="103">
        <f>H285+H287</f>
        <v>0</v>
      </c>
      <c r="I284" s="91">
        <f t="shared" si="58"/>
        <v>0</v>
      </c>
      <c r="J284" s="211">
        <f>J285+J287</f>
        <v>0</v>
      </c>
      <c r="K284" s="91">
        <f t="shared" si="44"/>
        <v>0</v>
      </c>
      <c r="L284" s="103">
        <f>L285+L287</f>
        <v>1446.472</v>
      </c>
      <c r="M284" s="103">
        <f>M285+M287</f>
        <v>0</v>
      </c>
      <c r="N284" s="131">
        <f t="shared" si="54"/>
        <v>1446.472</v>
      </c>
      <c r="O284" s="103">
        <f>O285+O287</f>
        <v>0</v>
      </c>
      <c r="P284" s="103">
        <f>P285+P287</f>
        <v>0</v>
      </c>
      <c r="Q284" s="131">
        <f t="shared" si="55"/>
        <v>0</v>
      </c>
    </row>
    <row r="285" spans="1:17" ht="25.5">
      <c r="A285" s="53" t="s">
        <v>354</v>
      </c>
      <c r="B285" s="54" t="s">
        <v>35</v>
      </c>
      <c r="C285" s="54" t="s">
        <v>31</v>
      </c>
      <c r="D285" s="54" t="s">
        <v>187</v>
      </c>
      <c r="E285" s="54" t="str">
        <f t="shared" si="49"/>
        <v>08 3 04 74210</v>
      </c>
      <c r="F285" s="54" t="s">
        <v>355</v>
      </c>
      <c r="G285" s="91">
        <f>G286</f>
        <v>0</v>
      </c>
      <c r="H285" s="91">
        <f>H286</f>
        <v>0</v>
      </c>
      <c r="I285" s="91">
        <f t="shared" si="58"/>
        <v>0</v>
      </c>
      <c r="J285" s="140">
        <f>J286</f>
        <v>0</v>
      </c>
      <c r="K285" s="91">
        <f t="shared" si="44"/>
        <v>0</v>
      </c>
      <c r="L285" s="91">
        <f>L286</f>
        <v>1446.472</v>
      </c>
      <c r="M285" s="91">
        <f>M286</f>
        <v>0</v>
      </c>
      <c r="N285" s="131">
        <f t="shared" si="54"/>
        <v>1446.472</v>
      </c>
      <c r="O285" s="91">
        <f>O286</f>
        <v>0</v>
      </c>
      <c r="P285" s="91">
        <f>P286</f>
        <v>0</v>
      </c>
      <c r="Q285" s="131">
        <f t="shared" si="55"/>
        <v>0</v>
      </c>
    </row>
    <row r="286" spans="1:17" ht="25.5">
      <c r="A286" s="53" t="s">
        <v>289</v>
      </c>
      <c r="B286" s="54" t="s">
        <v>35</v>
      </c>
      <c r="C286" s="54" t="s">
        <v>31</v>
      </c>
      <c r="D286" s="54" t="s">
        <v>187</v>
      </c>
      <c r="E286" s="54" t="str">
        <f t="shared" si="49"/>
        <v>08 3 04 74210</v>
      </c>
      <c r="F286" s="54" t="s">
        <v>288</v>
      </c>
      <c r="G286" s="91">
        <f>'приложение 6'!H353</f>
        <v>0</v>
      </c>
      <c r="H286" s="91">
        <f>'приложение 6'!I353</f>
        <v>0</v>
      </c>
      <c r="I286" s="91">
        <f t="shared" si="58"/>
        <v>0</v>
      </c>
      <c r="J286" s="140">
        <f>'приложение 6'!K353</f>
        <v>0</v>
      </c>
      <c r="K286" s="91">
        <f t="shared" si="44"/>
        <v>0</v>
      </c>
      <c r="L286" s="91">
        <f>'приложение 6'!M353</f>
        <v>1446.472</v>
      </c>
      <c r="M286" s="91">
        <f>'приложение 6'!N353</f>
        <v>0</v>
      </c>
      <c r="N286" s="131">
        <f t="shared" si="54"/>
        <v>1446.472</v>
      </c>
      <c r="O286" s="91">
        <f>'приложение 6'!P353</f>
        <v>0</v>
      </c>
      <c r="P286" s="91">
        <f>'приложение 6'!Q353</f>
        <v>0</v>
      </c>
      <c r="Q286" s="131">
        <f t="shared" si="55"/>
        <v>0</v>
      </c>
    </row>
    <row r="287" spans="1:17" ht="15.75" customHeight="1" hidden="1">
      <c r="A287" s="53" t="s">
        <v>356</v>
      </c>
      <c r="B287" s="54" t="s">
        <v>35</v>
      </c>
      <c r="C287" s="54" t="s">
        <v>31</v>
      </c>
      <c r="D287" s="54" t="s">
        <v>187</v>
      </c>
      <c r="E287" s="54" t="str">
        <f t="shared" si="49"/>
        <v>08 3 04 74210</v>
      </c>
      <c r="F287" s="54" t="s">
        <v>357</v>
      </c>
      <c r="G287" s="91">
        <f>G288</f>
        <v>0</v>
      </c>
      <c r="H287" s="91">
        <f>H288</f>
        <v>0</v>
      </c>
      <c r="I287" s="91">
        <f t="shared" si="58"/>
        <v>0</v>
      </c>
      <c r="J287" s="140">
        <f>J288</f>
        <v>0</v>
      </c>
      <c r="K287" s="91">
        <f t="shared" si="44"/>
        <v>0</v>
      </c>
      <c r="L287" s="91">
        <f>L288</f>
        <v>0</v>
      </c>
      <c r="M287" s="91">
        <f>M288</f>
        <v>0</v>
      </c>
      <c r="N287" s="131">
        <f t="shared" si="54"/>
        <v>0</v>
      </c>
      <c r="O287" s="91">
        <f>O288</f>
        <v>0</v>
      </c>
      <c r="P287" s="91">
        <f>P288</f>
        <v>0</v>
      </c>
      <c r="Q287" s="131">
        <f t="shared" si="55"/>
        <v>0</v>
      </c>
    </row>
    <row r="288" spans="1:17" ht="38.25" hidden="1">
      <c r="A288" s="53" t="s">
        <v>395</v>
      </c>
      <c r="B288" s="54" t="s">
        <v>35</v>
      </c>
      <c r="C288" s="54" t="s">
        <v>31</v>
      </c>
      <c r="D288" s="54" t="s">
        <v>187</v>
      </c>
      <c r="E288" s="54" t="str">
        <f t="shared" si="49"/>
        <v>08 3 04 74210</v>
      </c>
      <c r="F288" s="54" t="s">
        <v>68</v>
      </c>
      <c r="G288" s="91">
        <f>'приложение 6'!H355</f>
        <v>0</v>
      </c>
      <c r="H288" s="91">
        <f>'приложение 6'!I355</f>
        <v>0</v>
      </c>
      <c r="I288" s="91">
        <f t="shared" si="58"/>
        <v>0</v>
      </c>
      <c r="J288" s="140">
        <f>'приложение 6'!K355</f>
        <v>0</v>
      </c>
      <c r="K288" s="91">
        <f t="shared" si="44"/>
        <v>0</v>
      </c>
      <c r="L288" s="91">
        <f>'приложение 6'!M355</f>
        <v>0</v>
      </c>
      <c r="M288" s="91">
        <f>'приложение 6'!N355</f>
        <v>0</v>
      </c>
      <c r="N288" s="131">
        <f t="shared" si="54"/>
        <v>0</v>
      </c>
      <c r="O288" s="91">
        <f>'приложение 6'!P355</f>
        <v>0</v>
      </c>
      <c r="P288" s="91">
        <f>'приложение 6'!Q355</f>
        <v>0</v>
      </c>
      <c r="Q288" s="131">
        <f t="shared" si="55"/>
        <v>0</v>
      </c>
    </row>
    <row r="289" spans="1:17" s="101" customFormat="1" ht="15.75" customHeight="1" hidden="1">
      <c r="A289" s="53" t="s">
        <v>99</v>
      </c>
      <c r="B289" s="54" t="s">
        <v>35</v>
      </c>
      <c r="C289" s="54" t="s">
        <v>31</v>
      </c>
      <c r="D289" s="54" t="s">
        <v>98</v>
      </c>
      <c r="E289" s="54" t="str">
        <f t="shared" si="49"/>
        <v>99 0 00 00000</v>
      </c>
      <c r="F289" s="54"/>
      <c r="G289" s="91">
        <f aca="true" t="shared" si="61" ref="G289:M292">G290</f>
        <v>0</v>
      </c>
      <c r="H289" s="91">
        <f t="shared" si="61"/>
        <v>0</v>
      </c>
      <c r="I289" s="91">
        <f t="shared" si="58"/>
        <v>0</v>
      </c>
      <c r="J289" s="140">
        <f t="shared" si="61"/>
        <v>0</v>
      </c>
      <c r="K289" s="91">
        <f aca="true" t="shared" si="62" ref="K289:K352">I289+J289</f>
        <v>0</v>
      </c>
      <c r="L289" s="91">
        <f t="shared" si="61"/>
        <v>0</v>
      </c>
      <c r="M289" s="91">
        <f t="shared" si="61"/>
        <v>0</v>
      </c>
      <c r="N289" s="131">
        <f t="shared" si="54"/>
        <v>0</v>
      </c>
      <c r="O289" s="91">
        <f aca="true" t="shared" si="63" ref="O289:P292">O290</f>
        <v>0</v>
      </c>
      <c r="P289" s="91">
        <f t="shared" si="63"/>
        <v>0</v>
      </c>
      <c r="Q289" s="131">
        <f t="shared" si="55"/>
        <v>0</v>
      </c>
    </row>
    <row r="290" spans="1:17" s="101" customFormat="1" ht="15.75" customHeight="1" hidden="1">
      <c r="A290" s="53" t="s">
        <v>298</v>
      </c>
      <c r="B290" s="54" t="s">
        <v>35</v>
      </c>
      <c r="C290" s="54" t="s">
        <v>31</v>
      </c>
      <c r="D290" s="54" t="s">
        <v>297</v>
      </c>
      <c r="E290" s="54" t="str">
        <f t="shared" si="49"/>
        <v>99 9 00 00000</v>
      </c>
      <c r="F290" s="54"/>
      <c r="G290" s="91">
        <f t="shared" si="61"/>
        <v>0</v>
      </c>
      <c r="H290" s="91">
        <f t="shared" si="61"/>
        <v>0</v>
      </c>
      <c r="I290" s="91">
        <f t="shared" si="58"/>
        <v>0</v>
      </c>
      <c r="J290" s="140">
        <f t="shared" si="61"/>
        <v>0</v>
      </c>
      <c r="K290" s="91">
        <f t="shared" si="62"/>
        <v>0</v>
      </c>
      <c r="L290" s="91">
        <f t="shared" si="61"/>
        <v>0</v>
      </c>
      <c r="M290" s="91">
        <f t="shared" si="61"/>
        <v>0</v>
      </c>
      <c r="N290" s="131">
        <f t="shared" si="54"/>
        <v>0</v>
      </c>
      <c r="O290" s="91">
        <f t="shared" si="63"/>
        <v>0</v>
      </c>
      <c r="P290" s="91">
        <f t="shared" si="63"/>
        <v>0</v>
      </c>
      <c r="Q290" s="131">
        <f t="shared" si="55"/>
        <v>0</v>
      </c>
    </row>
    <row r="291" spans="1:17" s="101" customFormat="1" ht="25.5" hidden="1">
      <c r="A291" s="53" t="s">
        <v>552</v>
      </c>
      <c r="B291" s="54" t="s">
        <v>35</v>
      </c>
      <c r="C291" s="54" t="s">
        <v>31</v>
      </c>
      <c r="D291" s="54" t="s">
        <v>551</v>
      </c>
      <c r="E291" s="54" t="str">
        <f t="shared" si="49"/>
        <v>99 9 00 76530</v>
      </c>
      <c r="F291" s="54"/>
      <c r="G291" s="91">
        <f t="shared" si="61"/>
        <v>0</v>
      </c>
      <c r="H291" s="91">
        <f t="shared" si="61"/>
        <v>0</v>
      </c>
      <c r="I291" s="91">
        <f t="shared" si="58"/>
        <v>0</v>
      </c>
      <c r="J291" s="140">
        <f t="shared" si="61"/>
        <v>0</v>
      </c>
      <c r="K291" s="91">
        <f t="shared" si="62"/>
        <v>0</v>
      </c>
      <c r="L291" s="91">
        <f t="shared" si="61"/>
        <v>0</v>
      </c>
      <c r="M291" s="91">
        <f t="shared" si="61"/>
        <v>0</v>
      </c>
      <c r="N291" s="131">
        <f t="shared" si="54"/>
        <v>0</v>
      </c>
      <c r="O291" s="91">
        <f t="shared" si="63"/>
        <v>0</v>
      </c>
      <c r="P291" s="91">
        <f t="shared" si="63"/>
        <v>0</v>
      </c>
      <c r="Q291" s="131">
        <f t="shared" si="55"/>
        <v>0</v>
      </c>
    </row>
    <row r="292" spans="1:17" s="101" customFormat="1" ht="12.75" hidden="1">
      <c r="A292" s="53" t="s">
        <v>356</v>
      </c>
      <c r="B292" s="54" t="s">
        <v>35</v>
      </c>
      <c r="C292" s="54" t="s">
        <v>31</v>
      </c>
      <c r="D292" s="54" t="s">
        <v>551</v>
      </c>
      <c r="E292" s="54" t="str">
        <f t="shared" si="49"/>
        <v>99 9 00 76530</v>
      </c>
      <c r="F292" s="54" t="s">
        <v>357</v>
      </c>
      <c r="G292" s="91">
        <f t="shared" si="61"/>
        <v>0</v>
      </c>
      <c r="H292" s="91">
        <f t="shared" si="61"/>
        <v>0</v>
      </c>
      <c r="I292" s="91">
        <f t="shared" si="58"/>
        <v>0</v>
      </c>
      <c r="J292" s="140">
        <f t="shared" si="61"/>
        <v>0</v>
      </c>
      <c r="K292" s="91">
        <f t="shared" si="62"/>
        <v>0</v>
      </c>
      <c r="L292" s="91">
        <f t="shared" si="61"/>
        <v>0</v>
      </c>
      <c r="M292" s="91">
        <f t="shared" si="61"/>
        <v>0</v>
      </c>
      <c r="N292" s="131">
        <f t="shared" si="54"/>
        <v>0</v>
      </c>
      <c r="O292" s="91">
        <f t="shared" si="63"/>
        <v>0</v>
      </c>
      <c r="P292" s="91">
        <f t="shared" si="63"/>
        <v>0</v>
      </c>
      <c r="Q292" s="131">
        <f t="shared" si="55"/>
        <v>0</v>
      </c>
    </row>
    <row r="293" spans="1:17" s="101" customFormat="1" ht="38.25" hidden="1">
      <c r="A293" s="53" t="s">
        <v>395</v>
      </c>
      <c r="B293" s="54" t="s">
        <v>35</v>
      </c>
      <c r="C293" s="54" t="s">
        <v>31</v>
      </c>
      <c r="D293" s="54" t="s">
        <v>551</v>
      </c>
      <c r="E293" s="54" t="str">
        <f t="shared" si="49"/>
        <v>99 9 00 76530</v>
      </c>
      <c r="F293" s="54" t="s">
        <v>68</v>
      </c>
      <c r="G293" s="91">
        <f>'приложение 6'!H195</f>
        <v>0</v>
      </c>
      <c r="H293" s="91">
        <f>'приложение 6'!I195</f>
        <v>0</v>
      </c>
      <c r="I293" s="91">
        <f t="shared" si="58"/>
        <v>0</v>
      </c>
      <c r="J293" s="140">
        <f>'приложение 6'!K195</f>
        <v>0</v>
      </c>
      <c r="K293" s="91">
        <f t="shared" si="62"/>
        <v>0</v>
      </c>
      <c r="L293" s="91">
        <f>'приложение 6'!M195</f>
        <v>0</v>
      </c>
      <c r="M293" s="91">
        <f>'приложение 6'!N195</f>
        <v>0</v>
      </c>
      <c r="N293" s="131">
        <f t="shared" si="54"/>
        <v>0</v>
      </c>
      <c r="O293" s="91">
        <f>'приложение 6'!P195</f>
        <v>0</v>
      </c>
      <c r="P293" s="91">
        <f>'приложение 6'!Q195</f>
        <v>0</v>
      </c>
      <c r="Q293" s="131">
        <f t="shared" si="55"/>
        <v>0</v>
      </c>
    </row>
    <row r="294" spans="1:17" ht="15.75" customHeight="1">
      <c r="A294" s="57" t="s">
        <v>14</v>
      </c>
      <c r="B294" s="102" t="s">
        <v>35</v>
      </c>
      <c r="C294" s="102" t="s">
        <v>29</v>
      </c>
      <c r="D294" s="102"/>
      <c r="E294" s="102" t="str">
        <f t="shared" si="49"/>
        <v>   </v>
      </c>
      <c r="F294" s="102"/>
      <c r="G294" s="96">
        <f>G295+G349</f>
        <v>64859.78475</v>
      </c>
      <c r="H294" s="96">
        <f>H295+H349</f>
        <v>1691.2515199999998</v>
      </c>
      <c r="I294" s="91">
        <f t="shared" si="58"/>
        <v>66551.03627</v>
      </c>
      <c r="J294" s="210">
        <f>J295+J349+J376</f>
        <v>909.1388300000001</v>
      </c>
      <c r="K294" s="91">
        <f t="shared" si="62"/>
        <v>67460.1751</v>
      </c>
      <c r="L294" s="96">
        <f>L295+L349</f>
        <v>59722.015</v>
      </c>
      <c r="M294" s="96">
        <f>M295+M349</f>
        <v>-9003.1</v>
      </c>
      <c r="N294" s="131">
        <f t="shared" si="54"/>
        <v>50718.915</v>
      </c>
      <c r="O294" s="96">
        <f>O295+O349</f>
        <v>55163.915</v>
      </c>
      <c r="P294" s="96">
        <f>P295+P349</f>
        <v>0</v>
      </c>
      <c r="Q294" s="131">
        <f t="shared" si="55"/>
        <v>55163.915</v>
      </c>
    </row>
    <row r="295" spans="1:17" ht="24.75" customHeight="1">
      <c r="A295" s="53" t="s">
        <v>598</v>
      </c>
      <c r="B295" s="54" t="s">
        <v>35</v>
      </c>
      <c r="C295" s="54" t="s">
        <v>29</v>
      </c>
      <c r="D295" s="54" t="s">
        <v>140</v>
      </c>
      <c r="E295" s="54" t="s">
        <v>676</v>
      </c>
      <c r="F295" s="54"/>
      <c r="G295" s="91">
        <f>G296+G310+G318</f>
        <v>53171.064</v>
      </c>
      <c r="H295" s="91">
        <f>H296+H310+H318</f>
        <v>176.1</v>
      </c>
      <c r="I295" s="91">
        <f t="shared" si="58"/>
        <v>53347.164</v>
      </c>
      <c r="J295" s="140">
        <f>J296+J310+J318</f>
        <v>399.991</v>
      </c>
      <c r="K295" s="91">
        <f t="shared" si="62"/>
        <v>53747.155</v>
      </c>
      <c r="L295" s="91">
        <f>L296+L310+L318</f>
        <v>59722.015</v>
      </c>
      <c r="M295" s="91">
        <f>M296+M310+M318</f>
        <v>-9003.1</v>
      </c>
      <c r="N295" s="131">
        <f t="shared" si="54"/>
        <v>50718.915</v>
      </c>
      <c r="O295" s="91">
        <f>O296+O310+O318</f>
        <v>55163.915</v>
      </c>
      <c r="P295" s="91">
        <f>P296+P310+P318</f>
        <v>0</v>
      </c>
      <c r="Q295" s="131">
        <f t="shared" si="55"/>
        <v>55163.915</v>
      </c>
    </row>
    <row r="296" spans="1:17" ht="27" customHeight="1">
      <c r="A296" s="53" t="s">
        <v>343</v>
      </c>
      <c r="B296" s="54" t="s">
        <v>35</v>
      </c>
      <c r="C296" s="54" t="s">
        <v>29</v>
      </c>
      <c r="D296" s="54" t="s">
        <v>188</v>
      </c>
      <c r="E296" s="54" t="str">
        <f t="shared" si="49"/>
        <v>08 4 00 00000</v>
      </c>
      <c r="F296" s="54"/>
      <c r="G296" s="91">
        <f>G297+G306</f>
        <v>15327.502</v>
      </c>
      <c r="H296" s="91">
        <f>H297+H306</f>
        <v>0</v>
      </c>
      <c r="I296" s="91">
        <f t="shared" si="58"/>
        <v>15327.502</v>
      </c>
      <c r="J296" s="140">
        <f>J297+J306</f>
        <v>-775</v>
      </c>
      <c r="K296" s="91">
        <f t="shared" si="62"/>
        <v>14552.502</v>
      </c>
      <c r="L296" s="91">
        <f>L297+L306</f>
        <v>15750</v>
      </c>
      <c r="M296" s="91">
        <f>M297+M306</f>
        <v>0</v>
      </c>
      <c r="N296" s="131">
        <f t="shared" si="54"/>
        <v>15750</v>
      </c>
      <c r="O296" s="91">
        <f>O297+O306</f>
        <v>18200</v>
      </c>
      <c r="P296" s="91">
        <f>P297+P306</f>
        <v>0</v>
      </c>
      <c r="Q296" s="131">
        <f t="shared" si="55"/>
        <v>18200</v>
      </c>
    </row>
    <row r="297" spans="1:17" ht="36" customHeight="1">
      <c r="A297" s="53" t="s">
        <v>344</v>
      </c>
      <c r="B297" s="54" t="s">
        <v>35</v>
      </c>
      <c r="C297" s="54" t="s">
        <v>29</v>
      </c>
      <c r="D297" s="54" t="s">
        <v>189</v>
      </c>
      <c r="E297" s="54" t="str">
        <f t="shared" si="49"/>
        <v>08 4 01 00000</v>
      </c>
      <c r="F297" s="54"/>
      <c r="G297" s="91">
        <f>G298+G303</f>
        <v>2564.002</v>
      </c>
      <c r="H297" s="91">
        <f>H298+H303</f>
        <v>0</v>
      </c>
      <c r="I297" s="91">
        <f t="shared" si="58"/>
        <v>2564.002</v>
      </c>
      <c r="J297" s="140">
        <f>J298+J303</f>
        <v>0</v>
      </c>
      <c r="K297" s="91">
        <f t="shared" si="62"/>
        <v>2564.002</v>
      </c>
      <c r="L297" s="91">
        <f>L298+L303</f>
        <v>0</v>
      </c>
      <c r="M297" s="91">
        <f>M298+M303</f>
        <v>0</v>
      </c>
      <c r="N297" s="131">
        <f t="shared" si="54"/>
        <v>0</v>
      </c>
      <c r="O297" s="91">
        <f>O298+O303</f>
        <v>0</v>
      </c>
      <c r="P297" s="91">
        <f>P298+P303</f>
        <v>0</v>
      </c>
      <c r="Q297" s="131">
        <f t="shared" si="55"/>
        <v>0</v>
      </c>
    </row>
    <row r="298" spans="1:17" ht="25.5">
      <c r="A298" s="53" t="s">
        <v>42</v>
      </c>
      <c r="B298" s="54" t="s">
        <v>35</v>
      </c>
      <c r="C298" s="54" t="s">
        <v>29</v>
      </c>
      <c r="D298" s="54" t="s">
        <v>408</v>
      </c>
      <c r="E298" s="54" t="str">
        <f t="shared" si="49"/>
        <v>08 4 01 74010</v>
      </c>
      <c r="F298" s="54"/>
      <c r="G298" s="91">
        <f>G299+G301</f>
        <v>2564.002</v>
      </c>
      <c r="H298" s="91">
        <f>H299+H301</f>
        <v>0</v>
      </c>
      <c r="I298" s="91">
        <f t="shared" si="58"/>
        <v>2564.002</v>
      </c>
      <c r="J298" s="140">
        <f>J299+J301</f>
        <v>0</v>
      </c>
      <c r="K298" s="91">
        <f t="shared" si="62"/>
        <v>2564.002</v>
      </c>
      <c r="L298" s="91">
        <f>L299+L301</f>
        <v>0</v>
      </c>
      <c r="M298" s="91">
        <f>M299+M301</f>
        <v>0</v>
      </c>
      <c r="N298" s="131">
        <f t="shared" si="54"/>
        <v>0</v>
      </c>
      <c r="O298" s="91">
        <f>O299+O301</f>
        <v>0</v>
      </c>
      <c r="P298" s="91">
        <f>P299+P301</f>
        <v>0</v>
      </c>
      <c r="Q298" s="131">
        <f t="shared" si="55"/>
        <v>0</v>
      </c>
    </row>
    <row r="299" spans="1:17" ht="25.5">
      <c r="A299" s="53" t="s">
        <v>354</v>
      </c>
      <c r="B299" s="54" t="s">
        <v>35</v>
      </c>
      <c r="C299" s="54" t="s">
        <v>29</v>
      </c>
      <c r="D299" s="54" t="s">
        <v>408</v>
      </c>
      <c r="E299" s="54" t="str">
        <f t="shared" si="49"/>
        <v>08 4 01 74010</v>
      </c>
      <c r="F299" s="54" t="s">
        <v>355</v>
      </c>
      <c r="G299" s="91">
        <f>G300</f>
        <v>1500</v>
      </c>
      <c r="H299" s="91">
        <f>H300</f>
        <v>0</v>
      </c>
      <c r="I299" s="91">
        <f t="shared" si="58"/>
        <v>1500</v>
      </c>
      <c r="J299" s="140">
        <f>J300</f>
        <v>0</v>
      </c>
      <c r="K299" s="91">
        <f t="shared" si="62"/>
        <v>1500</v>
      </c>
      <c r="L299" s="91">
        <f>L300</f>
        <v>0</v>
      </c>
      <c r="M299" s="91">
        <f>M300</f>
        <v>0</v>
      </c>
      <c r="N299" s="131">
        <f t="shared" si="54"/>
        <v>0</v>
      </c>
      <c r="O299" s="91">
        <f>O300</f>
        <v>0</v>
      </c>
      <c r="P299" s="91">
        <f>P300</f>
        <v>0</v>
      </c>
      <c r="Q299" s="131">
        <f t="shared" si="55"/>
        <v>0</v>
      </c>
    </row>
    <row r="300" spans="1:17" ht="25.5">
      <c r="A300" s="53" t="s">
        <v>289</v>
      </c>
      <c r="B300" s="54" t="s">
        <v>35</v>
      </c>
      <c r="C300" s="54" t="s">
        <v>29</v>
      </c>
      <c r="D300" s="54" t="s">
        <v>408</v>
      </c>
      <c r="E300" s="54" t="str">
        <f t="shared" si="49"/>
        <v>08 4 01 74010</v>
      </c>
      <c r="F300" s="54" t="s">
        <v>288</v>
      </c>
      <c r="G300" s="91">
        <f>'приложение 6'!H362</f>
        <v>1500</v>
      </c>
      <c r="H300" s="91">
        <f>'приложение 6'!I362</f>
        <v>0</v>
      </c>
      <c r="I300" s="91">
        <f t="shared" si="58"/>
        <v>1500</v>
      </c>
      <c r="J300" s="140">
        <f>'приложение 6'!K362</f>
        <v>0</v>
      </c>
      <c r="K300" s="91">
        <f t="shared" si="62"/>
        <v>1500</v>
      </c>
      <c r="L300" s="91">
        <f>'приложение 6'!M362</f>
        <v>0</v>
      </c>
      <c r="M300" s="91">
        <f>'приложение 6'!N362</f>
        <v>0</v>
      </c>
      <c r="N300" s="131">
        <f t="shared" si="54"/>
        <v>0</v>
      </c>
      <c r="O300" s="91">
        <f>'приложение 6'!P362</f>
        <v>0</v>
      </c>
      <c r="P300" s="91">
        <f>'приложение 6'!Q362</f>
        <v>0</v>
      </c>
      <c r="Q300" s="131">
        <f t="shared" si="55"/>
        <v>0</v>
      </c>
    </row>
    <row r="301" spans="1:17" ht="25.5">
      <c r="A301" s="53" t="s">
        <v>365</v>
      </c>
      <c r="B301" s="54" t="s">
        <v>35</v>
      </c>
      <c r="C301" s="54" t="s">
        <v>29</v>
      </c>
      <c r="D301" s="54" t="s">
        <v>408</v>
      </c>
      <c r="E301" s="54" t="str">
        <f>REPLACE(REPLACE(REPLACE(D301,3,," "),5,," "),8,," ")</f>
        <v>08 4 01 74010</v>
      </c>
      <c r="F301" s="54" t="s">
        <v>364</v>
      </c>
      <c r="G301" s="91">
        <f>G302</f>
        <v>1064.002</v>
      </c>
      <c r="H301" s="91">
        <f>H302</f>
        <v>0</v>
      </c>
      <c r="I301" s="91">
        <f t="shared" si="58"/>
        <v>1064.002</v>
      </c>
      <c r="J301" s="140">
        <f>J302</f>
        <v>0</v>
      </c>
      <c r="K301" s="91">
        <f t="shared" si="62"/>
        <v>1064.002</v>
      </c>
      <c r="L301" s="91">
        <f>L302</f>
        <v>0</v>
      </c>
      <c r="M301" s="91">
        <f>M302</f>
        <v>0</v>
      </c>
      <c r="N301" s="131">
        <f t="shared" si="54"/>
        <v>0</v>
      </c>
      <c r="O301" s="91">
        <f>O302</f>
        <v>0</v>
      </c>
      <c r="P301" s="91">
        <f>P302</f>
        <v>0</v>
      </c>
      <c r="Q301" s="131">
        <f t="shared" si="55"/>
        <v>0</v>
      </c>
    </row>
    <row r="302" spans="1:17" ht="15" customHeight="1">
      <c r="A302" s="53" t="s">
        <v>291</v>
      </c>
      <c r="B302" s="54" t="s">
        <v>35</v>
      </c>
      <c r="C302" s="54" t="s">
        <v>29</v>
      </c>
      <c r="D302" s="54" t="s">
        <v>408</v>
      </c>
      <c r="E302" s="54" t="str">
        <f>REPLACE(REPLACE(REPLACE(D302,3,," "),5,," "),8,," ")</f>
        <v>08 4 01 74010</v>
      </c>
      <c r="F302" s="54" t="s">
        <v>290</v>
      </c>
      <c r="G302" s="91">
        <f>'приложение 6'!H364</f>
        <v>1064.002</v>
      </c>
      <c r="H302" s="91">
        <f>'приложение 6'!I364</f>
        <v>0</v>
      </c>
      <c r="I302" s="91">
        <f t="shared" si="58"/>
        <v>1064.002</v>
      </c>
      <c r="J302" s="140">
        <f>'приложение 6'!K364</f>
        <v>0</v>
      </c>
      <c r="K302" s="91">
        <f t="shared" si="62"/>
        <v>1064.002</v>
      </c>
      <c r="L302" s="91">
        <f>'приложение 6'!M364</f>
        <v>0</v>
      </c>
      <c r="M302" s="91">
        <f>'приложение 6'!N364</f>
        <v>0</v>
      </c>
      <c r="N302" s="131">
        <f t="shared" si="54"/>
        <v>0</v>
      </c>
      <c r="O302" s="91">
        <f>'приложение 6'!P364</f>
        <v>0</v>
      </c>
      <c r="P302" s="91">
        <f>'приложение 6'!Q364</f>
        <v>0</v>
      </c>
      <c r="Q302" s="131">
        <f t="shared" si="55"/>
        <v>0</v>
      </c>
    </row>
    <row r="303" spans="1:17" ht="15" customHeight="1" hidden="1">
      <c r="A303" s="53" t="s">
        <v>74</v>
      </c>
      <c r="B303" s="54" t="s">
        <v>35</v>
      </c>
      <c r="C303" s="54" t="s">
        <v>29</v>
      </c>
      <c r="D303" s="54" t="s">
        <v>190</v>
      </c>
      <c r="E303" s="54" t="str">
        <f t="shared" si="49"/>
        <v>08 4 01 74030</v>
      </c>
      <c r="F303" s="54"/>
      <c r="G303" s="91">
        <f>G304</f>
        <v>0</v>
      </c>
      <c r="H303" s="91">
        <f>H304</f>
        <v>0</v>
      </c>
      <c r="I303" s="91">
        <f t="shared" si="58"/>
        <v>0</v>
      </c>
      <c r="J303" s="140">
        <f>J304</f>
        <v>0</v>
      </c>
      <c r="K303" s="91">
        <f t="shared" si="62"/>
        <v>0</v>
      </c>
      <c r="L303" s="91">
        <f>L304</f>
        <v>0</v>
      </c>
      <c r="M303" s="91">
        <f>M304</f>
        <v>0</v>
      </c>
      <c r="N303" s="131">
        <f t="shared" si="54"/>
        <v>0</v>
      </c>
      <c r="O303" s="91">
        <f>O304</f>
        <v>0</v>
      </c>
      <c r="P303" s="91">
        <f>P304</f>
        <v>0</v>
      </c>
      <c r="Q303" s="131">
        <f t="shared" si="55"/>
        <v>0</v>
      </c>
    </row>
    <row r="304" spans="1:17" ht="24.75" customHeight="1" hidden="1">
      <c r="A304" s="53" t="s">
        <v>354</v>
      </c>
      <c r="B304" s="54" t="s">
        <v>35</v>
      </c>
      <c r="C304" s="54" t="s">
        <v>29</v>
      </c>
      <c r="D304" s="54" t="s">
        <v>190</v>
      </c>
      <c r="E304" s="54" t="str">
        <f t="shared" si="49"/>
        <v>08 4 01 74030</v>
      </c>
      <c r="F304" s="54" t="s">
        <v>355</v>
      </c>
      <c r="G304" s="91">
        <f>G305</f>
        <v>0</v>
      </c>
      <c r="H304" s="91">
        <f>H305</f>
        <v>0</v>
      </c>
      <c r="I304" s="91">
        <f t="shared" si="58"/>
        <v>0</v>
      </c>
      <c r="J304" s="140">
        <f>J305</f>
        <v>0</v>
      </c>
      <c r="K304" s="91">
        <f t="shared" si="62"/>
        <v>0</v>
      </c>
      <c r="L304" s="91">
        <f>L305</f>
        <v>0</v>
      </c>
      <c r="M304" s="91">
        <f>M305</f>
        <v>0</v>
      </c>
      <c r="N304" s="131">
        <f t="shared" si="54"/>
        <v>0</v>
      </c>
      <c r="O304" s="91">
        <f>O305</f>
        <v>0</v>
      </c>
      <c r="P304" s="91">
        <f>P305</f>
        <v>0</v>
      </c>
      <c r="Q304" s="131">
        <f t="shared" si="55"/>
        <v>0</v>
      </c>
    </row>
    <row r="305" spans="1:17" ht="25.5" hidden="1">
      <c r="A305" s="53" t="s">
        <v>289</v>
      </c>
      <c r="B305" s="54" t="s">
        <v>35</v>
      </c>
      <c r="C305" s="54" t="s">
        <v>29</v>
      </c>
      <c r="D305" s="54" t="s">
        <v>190</v>
      </c>
      <c r="E305" s="54" t="str">
        <f t="shared" si="49"/>
        <v>08 4 01 74030</v>
      </c>
      <c r="F305" s="54" t="s">
        <v>288</v>
      </c>
      <c r="G305" s="91">
        <f>'приложение 6'!H367</f>
        <v>0</v>
      </c>
      <c r="H305" s="91">
        <f>'приложение 6'!I367</f>
        <v>0</v>
      </c>
      <c r="I305" s="91">
        <f t="shared" si="58"/>
        <v>0</v>
      </c>
      <c r="J305" s="140">
        <f>'приложение 6'!K367</f>
        <v>0</v>
      </c>
      <c r="K305" s="91">
        <f t="shared" si="62"/>
        <v>0</v>
      </c>
      <c r="L305" s="91">
        <f>'приложение 6'!M367</f>
        <v>0</v>
      </c>
      <c r="M305" s="91">
        <f>'приложение 6'!N367</f>
        <v>0</v>
      </c>
      <c r="N305" s="131">
        <f t="shared" si="54"/>
        <v>0</v>
      </c>
      <c r="O305" s="91">
        <f>'приложение 6'!P367</f>
        <v>0</v>
      </c>
      <c r="P305" s="91">
        <f>'приложение 6'!Q367</f>
        <v>0</v>
      </c>
      <c r="Q305" s="131">
        <f t="shared" si="55"/>
        <v>0</v>
      </c>
    </row>
    <row r="306" spans="1:17" ht="24.75" customHeight="1">
      <c r="A306" s="53" t="s">
        <v>263</v>
      </c>
      <c r="B306" s="54" t="s">
        <v>35</v>
      </c>
      <c r="C306" s="54" t="s">
        <v>29</v>
      </c>
      <c r="D306" s="54" t="s">
        <v>191</v>
      </c>
      <c r="E306" s="54" t="str">
        <f t="shared" si="49"/>
        <v>08 4 02 00000</v>
      </c>
      <c r="F306" s="54"/>
      <c r="G306" s="91">
        <f aca="true" t="shared" si="64" ref="G306:M308">G307</f>
        <v>12763.5</v>
      </c>
      <c r="H306" s="91">
        <f t="shared" si="64"/>
        <v>0</v>
      </c>
      <c r="I306" s="91">
        <f t="shared" si="58"/>
        <v>12763.5</v>
      </c>
      <c r="J306" s="140">
        <f t="shared" si="64"/>
        <v>-775</v>
      </c>
      <c r="K306" s="91">
        <f t="shared" si="62"/>
        <v>11988.5</v>
      </c>
      <c r="L306" s="91">
        <f t="shared" si="64"/>
        <v>15750</v>
      </c>
      <c r="M306" s="91">
        <f t="shared" si="64"/>
        <v>0</v>
      </c>
      <c r="N306" s="131">
        <f t="shared" si="54"/>
        <v>15750</v>
      </c>
      <c r="O306" s="91">
        <f aca="true" t="shared" si="65" ref="O306:P308">O307</f>
        <v>18200</v>
      </c>
      <c r="P306" s="91">
        <f t="shared" si="65"/>
        <v>0</v>
      </c>
      <c r="Q306" s="131">
        <f t="shared" si="55"/>
        <v>18200</v>
      </c>
    </row>
    <row r="307" spans="1:17" ht="16.5" customHeight="1">
      <c r="A307" s="53" t="s">
        <v>15</v>
      </c>
      <c r="B307" s="54" t="s">
        <v>35</v>
      </c>
      <c r="C307" s="54" t="s">
        <v>29</v>
      </c>
      <c r="D307" s="54" t="s">
        <v>192</v>
      </c>
      <c r="E307" s="54" t="str">
        <f aca="true" t="shared" si="66" ref="E307:E356">REPLACE(REPLACE(REPLACE(D307,3,," "),5,," "),8,," ")</f>
        <v>08 4 02 74070</v>
      </c>
      <c r="F307" s="54"/>
      <c r="G307" s="91">
        <f t="shared" si="64"/>
        <v>12763.5</v>
      </c>
      <c r="H307" s="91">
        <f t="shared" si="64"/>
        <v>0</v>
      </c>
      <c r="I307" s="91">
        <f t="shared" si="58"/>
        <v>12763.5</v>
      </c>
      <c r="J307" s="140">
        <f t="shared" si="64"/>
        <v>-775</v>
      </c>
      <c r="K307" s="91">
        <f t="shared" si="62"/>
        <v>11988.5</v>
      </c>
      <c r="L307" s="91">
        <f t="shared" si="64"/>
        <v>15750</v>
      </c>
      <c r="M307" s="91">
        <f t="shared" si="64"/>
        <v>0</v>
      </c>
      <c r="N307" s="131">
        <f t="shared" si="54"/>
        <v>15750</v>
      </c>
      <c r="O307" s="91">
        <f t="shared" si="65"/>
        <v>18200</v>
      </c>
      <c r="P307" s="91">
        <f t="shared" si="65"/>
        <v>0</v>
      </c>
      <c r="Q307" s="131">
        <f t="shared" si="55"/>
        <v>18200</v>
      </c>
    </row>
    <row r="308" spans="1:17" ht="25.5">
      <c r="A308" s="53" t="s">
        <v>354</v>
      </c>
      <c r="B308" s="54" t="s">
        <v>35</v>
      </c>
      <c r="C308" s="54" t="s">
        <v>29</v>
      </c>
      <c r="D308" s="54" t="s">
        <v>192</v>
      </c>
      <c r="E308" s="54" t="str">
        <f t="shared" si="66"/>
        <v>08 4 02 74070</v>
      </c>
      <c r="F308" s="54" t="s">
        <v>355</v>
      </c>
      <c r="G308" s="91">
        <f t="shared" si="64"/>
        <v>12763.5</v>
      </c>
      <c r="H308" s="91">
        <f t="shared" si="64"/>
        <v>0</v>
      </c>
      <c r="I308" s="91">
        <f t="shared" si="58"/>
        <v>12763.5</v>
      </c>
      <c r="J308" s="140">
        <f t="shared" si="64"/>
        <v>-775</v>
      </c>
      <c r="K308" s="91">
        <f t="shared" si="62"/>
        <v>11988.5</v>
      </c>
      <c r="L308" s="91">
        <f t="shared" si="64"/>
        <v>15750</v>
      </c>
      <c r="M308" s="91">
        <f t="shared" si="64"/>
        <v>0</v>
      </c>
      <c r="N308" s="131">
        <f t="shared" si="54"/>
        <v>15750</v>
      </c>
      <c r="O308" s="91">
        <f t="shared" si="65"/>
        <v>18200</v>
      </c>
      <c r="P308" s="91">
        <f t="shared" si="65"/>
        <v>0</v>
      </c>
      <c r="Q308" s="131">
        <f t="shared" si="55"/>
        <v>18200</v>
      </c>
    </row>
    <row r="309" spans="1:17" ht="25.5">
      <c r="A309" s="53" t="s">
        <v>289</v>
      </c>
      <c r="B309" s="54" t="s">
        <v>35</v>
      </c>
      <c r="C309" s="54" t="s">
        <v>29</v>
      </c>
      <c r="D309" s="54" t="s">
        <v>192</v>
      </c>
      <c r="E309" s="54" t="str">
        <f t="shared" si="66"/>
        <v>08 4 02 74070</v>
      </c>
      <c r="F309" s="54" t="s">
        <v>288</v>
      </c>
      <c r="G309" s="91">
        <f>'приложение 6'!H371</f>
        <v>12763.5</v>
      </c>
      <c r="H309" s="91">
        <f>'приложение 6'!I371</f>
        <v>0</v>
      </c>
      <c r="I309" s="91">
        <f t="shared" si="58"/>
        <v>12763.5</v>
      </c>
      <c r="J309" s="140">
        <f>'приложение 6'!K371</f>
        <v>-775</v>
      </c>
      <c r="K309" s="91">
        <f t="shared" si="62"/>
        <v>11988.5</v>
      </c>
      <c r="L309" s="91">
        <f>'приложение 6'!M371</f>
        <v>15750</v>
      </c>
      <c r="M309" s="91">
        <f>'приложение 6'!N371</f>
        <v>0</v>
      </c>
      <c r="N309" s="131">
        <f t="shared" si="54"/>
        <v>15750</v>
      </c>
      <c r="O309" s="91">
        <f>'приложение 6'!P371</f>
        <v>18200</v>
      </c>
      <c r="P309" s="91">
        <f>'приложение 6'!Q371</f>
        <v>0</v>
      </c>
      <c r="Q309" s="131">
        <f t="shared" si="55"/>
        <v>18200</v>
      </c>
    </row>
    <row r="310" spans="1:17" ht="15" customHeight="1">
      <c r="A310" s="53" t="s">
        <v>345</v>
      </c>
      <c r="B310" s="54" t="s">
        <v>35</v>
      </c>
      <c r="C310" s="54" t="s">
        <v>29</v>
      </c>
      <c r="D310" s="54" t="s">
        <v>193</v>
      </c>
      <c r="E310" s="54" t="str">
        <f t="shared" si="66"/>
        <v>08 5 00 00000</v>
      </c>
      <c r="F310" s="54"/>
      <c r="G310" s="91">
        <f>G311</f>
        <v>12003.646</v>
      </c>
      <c r="H310" s="91">
        <f>H311</f>
        <v>0</v>
      </c>
      <c r="I310" s="91">
        <f t="shared" si="58"/>
        <v>12003.646</v>
      </c>
      <c r="J310" s="140">
        <f>J311</f>
        <v>599.991</v>
      </c>
      <c r="K310" s="91">
        <f t="shared" si="62"/>
        <v>12603.637</v>
      </c>
      <c r="L310" s="91">
        <f>L311</f>
        <v>12000</v>
      </c>
      <c r="M310" s="91">
        <f>M311</f>
        <v>0</v>
      </c>
      <c r="N310" s="131">
        <f t="shared" si="54"/>
        <v>12000</v>
      </c>
      <c r="O310" s="91">
        <f>O311</f>
        <v>13000</v>
      </c>
      <c r="P310" s="91">
        <f>P311</f>
        <v>0</v>
      </c>
      <c r="Q310" s="131">
        <f t="shared" si="55"/>
        <v>13000</v>
      </c>
    </row>
    <row r="311" spans="1:17" ht="24.75" customHeight="1">
      <c r="A311" s="53" t="s">
        <v>264</v>
      </c>
      <c r="B311" s="54" t="s">
        <v>35</v>
      </c>
      <c r="C311" s="54" t="s">
        <v>29</v>
      </c>
      <c r="D311" s="54" t="s">
        <v>194</v>
      </c>
      <c r="E311" s="54" t="str">
        <f t="shared" si="66"/>
        <v>08 5 01 00000</v>
      </c>
      <c r="F311" s="54"/>
      <c r="G311" s="91">
        <f>G312+G315</f>
        <v>12003.646</v>
      </c>
      <c r="H311" s="91">
        <f>H312+H315</f>
        <v>0</v>
      </c>
      <c r="I311" s="91">
        <f t="shared" si="58"/>
        <v>12003.646</v>
      </c>
      <c r="J311" s="140">
        <f>J312+J315</f>
        <v>599.991</v>
      </c>
      <c r="K311" s="91">
        <f t="shared" si="62"/>
        <v>12603.637</v>
      </c>
      <c r="L311" s="91">
        <f>L312+L315</f>
        <v>12000</v>
      </c>
      <c r="M311" s="91">
        <f>M312+M315</f>
        <v>0</v>
      </c>
      <c r="N311" s="131">
        <f t="shared" si="54"/>
        <v>12000</v>
      </c>
      <c r="O311" s="91">
        <f>O312+O315</f>
        <v>13000</v>
      </c>
      <c r="P311" s="91">
        <f>P312+P315</f>
        <v>0</v>
      </c>
      <c r="Q311" s="131">
        <f t="shared" si="55"/>
        <v>13000</v>
      </c>
    </row>
    <row r="312" spans="1:17" ht="17.25" customHeight="1">
      <c r="A312" s="53" t="s">
        <v>16</v>
      </c>
      <c r="B312" s="54" t="s">
        <v>35</v>
      </c>
      <c r="C312" s="54" t="s">
        <v>29</v>
      </c>
      <c r="D312" s="54" t="s">
        <v>195</v>
      </c>
      <c r="E312" s="54" t="str">
        <f t="shared" si="66"/>
        <v>08 5 01 74090</v>
      </c>
      <c r="F312" s="54"/>
      <c r="G312" s="91">
        <f>G313</f>
        <v>12003.646</v>
      </c>
      <c r="H312" s="91">
        <f>H313</f>
        <v>0</v>
      </c>
      <c r="I312" s="91">
        <f t="shared" si="58"/>
        <v>12003.646</v>
      </c>
      <c r="J312" s="140">
        <f>J313</f>
        <v>599.991</v>
      </c>
      <c r="K312" s="91">
        <f t="shared" si="62"/>
        <v>12603.637</v>
      </c>
      <c r="L312" s="91">
        <f>L313</f>
        <v>12000</v>
      </c>
      <c r="M312" s="91">
        <f>M313</f>
        <v>0</v>
      </c>
      <c r="N312" s="131">
        <f t="shared" si="54"/>
        <v>12000</v>
      </c>
      <c r="O312" s="91">
        <f>O313</f>
        <v>13000</v>
      </c>
      <c r="P312" s="91">
        <f>P313</f>
        <v>0</v>
      </c>
      <c r="Q312" s="131">
        <f t="shared" si="55"/>
        <v>13000</v>
      </c>
    </row>
    <row r="313" spans="1:17" ht="25.5">
      <c r="A313" s="53" t="s">
        <v>354</v>
      </c>
      <c r="B313" s="54" t="s">
        <v>35</v>
      </c>
      <c r="C313" s="54" t="s">
        <v>29</v>
      </c>
      <c r="D313" s="54" t="s">
        <v>195</v>
      </c>
      <c r="E313" s="54" t="str">
        <f t="shared" si="66"/>
        <v>08 5 01 74090</v>
      </c>
      <c r="F313" s="54" t="s">
        <v>355</v>
      </c>
      <c r="G313" s="91">
        <f>G314</f>
        <v>12003.646</v>
      </c>
      <c r="H313" s="91">
        <f>H314</f>
        <v>0</v>
      </c>
      <c r="I313" s="91">
        <f t="shared" si="58"/>
        <v>12003.646</v>
      </c>
      <c r="J313" s="140">
        <f>J314</f>
        <v>599.991</v>
      </c>
      <c r="K313" s="91">
        <f t="shared" si="62"/>
        <v>12603.637</v>
      </c>
      <c r="L313" s="91">
        <f>L314</f>
        <v>12000</v>
      </c>
      <c r="M313" s="91">
        <f>M314</f>
        <v>0</v>
      </c>
      <c r="N313" s="131">
        <f t="shared" si="54"/>
        <v>12000</v>
      </c>
      <c r="O313" s="91">
        <f>O314</f>
        <v>13000</v>
      </c>
      <c r="P313" s="91">
        <f>P314</f>
        <v>0</v>
      </c>
      <c r="Q313" s="131">
        <f t="shared" si="55"/>
        <v>13000</v>
      </c>
    </row>
    <row r="314" spans="1:17" ht="25.5">
      <c r="A314" s="53" t="s">
        <v>289</v>
      </c>
      <c r="B314" s="54" t="s">
        <v>35</v>
      </c>
      <c r="C314" s="54" t="s">
        <v>29</v>
      </c>
      <c r="D314" s="54" t="s">
        <v>195</v>
      </c>
      <c r="E314" s="54" t="str">
        <f t="shared" si="66"/>
        <v>08 5 01 74090</v>
      </c>
      <c r="F314" s="54" t="s">
        <v>288</v>
      </c>
      <c r="G314" s="91">
        <f>'приложение 6'!H376</f>
        <v>12003.646</v>
      </c>
      <c r="H314" s="91">
        <f>'приложение 6'!I376</f>
        <v>0</v>
      </c>
      <c r="I314" s="91">
        <f t="shared" si="58"/>
        <v>12003.646</v>
      </c>
      <c r="J314" s="140">
        <f>'приложение 6'!K376</f>
        <v>599.991</v>
      </c>
      <c r="K314" s="91">
        <f t="shared" si="62"/>
        <v>12603.637</v>
      </c>
      <c r="L314" s="91">
        <f>'приложение 6'!M376</f>
        <v>12000</v>
      </c>
      <c r="M314" s="91">
        <f>'приложение 6'!N376</f>
        <v>0</v>
      </c>
      <c r="N314" s="131">
        <f t="shared" si="54"/>
        <v>12000</v>
      </c>
      <c r="O314" s="91">
        <f>'приложение 6'!P376</f>
        <v>13000</v>
      </c>
      <c r="P314" s="91">
        <f>'приложение 6'!Q376</f>
        <v>0</v>
      </c>
      <c r="Q314" s="131">
        <f t="shared" si="55"/>
        <v>13000</v>
      </c>
    </row>
    <row r="315" spans="1:17" ht="15" customHeight="1" hidden="1">
      <c r="A315" s="53" t="s">
        <v>454</v>
      </c>
      <c r="B315" s="54" t="s">
        <v>35</v>
      </c>
      <c r="C315" s="54" t="s">
        <v>29</v>
      </c>
      <c r="D315" s="54" t="s">
        <v>455</v>
      </c>
      <c r="E315" s="54" t="str">
        <f t="shared" si="66"/>
        <v>08 5 01 74100</v>
      </c>
      <c r="F315" s="54"/>
      <c r="G315" s="91">
        <f>G316</f>
        <v>0</v>
      </c>
      <c r="H315" s="91">
        <f>H316</f>
        <v>0</v>
      </c>
      <c r="I315" s="91">
        <f t="shared" si="58"/>
        <v>0</v>
      </c>
      <c r="J315" s="140">
        <f>J316</f>
        <v>0</v>
      </c>
      <c r="K315" s="91">
        <f t="shared" si="62"/>
        <v>0</v>
      </c>
      <c r="L315" s="91">
        <f>L316</f>
        <v>0</v>
      </c>
      <c r="M315" s="91">
        <f>M316</f>
        <v>0</v>
      </c>
      <c r="N315" s="131">
        <f t="shared" si="54"/>
        <v>0</v>
      </c>
      <c r="O315" s="91">
        <f>O316</f>
        <v>0</v>
      </c>
      <c r="P315" s="91">
        <f>P316</f>
        <v>0</v>
      </c>
      <c r="Q315" s="131">
        <f t="shared" si="55"/>
        <v>0</v>
      </c>
    </row>
    <row r="316" spans="1:17" ht="25.5" hidden="1">
      <c r="A316" s="53" t="s">
        <v>354</v>
      </c>
      <c r="B316" s="54" t="s">
        <v>35</v>
      </c>
      <c r="C316" s="54" t="s">
        <v>29</v>
      </c>
      <c r="D316" s="54" t="s">
        <v>455</v>
      </c>
      <c r="E316" s="54" t="str">
        <f t="shared" si="66"/>
        <v>08 5 01 74100</v>
      </c>
      <c r="F316" s="54" t="s">
        <v>355</v>
      </c>
      <c r="G316" s="91">
        <f>G317</f>
        <v>0</v>
      </c>
      <c r="H316" s="91">
        <f>H317</f>
        <v>0</v>
      </c>
      <c r="I316" s="91">
        <f t="shared" si="58"/>
        <v>0</v>
      </c>
      <c r="J316" s="140">
        <f>J317</f>
        <v>0</v>
      </c>
      <c r="K316" s="91">
        <f t="shared" si="62"/>
        <v>0</v>
      </c>
      <c r="L316" s="91">
        <f>L317</f>
        <v>0</v>
      </c>
      <c r="M316" s="91">
        <f>M317</f>
        <v>0</v>
      </c>
      <c r="N316" s="131">
        <f t="shared" si="54"/>
        <v>0</v>
      </c>
      <c r="O316" s="91">
        <f>O317</f>
        <v>0</v>
      </c>
      <c r="P316" s="91">
        <f>P317</f>
        <v>0</v>
      </c>
      <c r="Q316" s="131">
        <f t="shared" si="55"/>
        <v>0</v>
      </c>
    </row>
    <row r="317" spans="1:17" ht="25.5" hidden="1">
      <c r="A317" s="53" t="s">
        <v>289</v>
      </c>
      <c r="B317" s="54" t="s">
        <v>35</v>
      </c>
      <c r="C317" s="54" t="s">
        <v>29</v>
      </c>
      <c r="D317" s="54" t="s">
        <v>455</v>
      </c>
      <c r="E317" s="54" t="str">
        <f t="shared" si="66"/>
        <v>08 5 01 74100</v>
      </c>
      <c r="F317" s="54" t="s">
        <v>288</v>
      </c>
      <c r="G317" s="91">
        <f>'приложение 6'!H379</f>
        <v>0</v>
      </c>
      <c r="H317" s="91">
        <f>'приложение 6'!I379</f>
        <v>0</v>
      </c>
      <c r="I317" s="91">
        <f t="shared" si="58"/>
        <v>0</v>
      </c>
      <c r="J317" s="140">
        <f>'приложение 6'!K379</f>
        <v>0</v>
      </c>
      <c r="K317" s="91">
        <f t="shared" si="62"/>
        <v>0</v>
      </c>
      <c r="L317" s="91">
        <f>'приложение 6'!M379</f>
        <v>0</v>
      </c>
      <c r="M317" s="91">
        <f>'приложение 6'!N379</f>
        <v>0</v>
      </c>
      <c r="N317" s="131">
        <f t="shared" si="54"/>
        <v>0</v>
      </c>
      <c r="O317" s="91">
        <f>'приложение 6'!P379</f>
        <v>0</v>
      </c>
      <c r="P317" s="91">
        <f>'приложение 6'!Q379</f>
        <v>0</v>
      </c>
      <c r="Q317" s="131">
        <f t="shared" si="55"/>
        <v>0</v>
      </c>
    </row>
    <row r="318" spans="1:17" ht="25.5">
      <c r="A318" s="53" t="s">
        <v>346</v>
      </c>
      <c r="B318" s="54" t="s">
        <v>35</v>
      </c>
      <c r="C318" s="54" t="s">
        <v>29</v>
      </c>
      <c r="D318" s="54" t="s">
        <v>196</v>
      </c>
      <c r="E318" s="54" t="str">
        <f t="shared" si="66"/>
        <v>08 6 00 00000</v>
      </c>
      <c r="F318" s="54"/>
      <c r="G318" s="91">
        <f>G319+G333+G342</f>
        <v>25839.916</v>
      </c>
      <c r="H318" s="91">
        <f>H319+H333+H342</f>
        <v>176.1</v>
      </c>
      <c r="I318" s="91">
        <f t="shared" si="58"/>
        <v>26016.016</v>
      </c>
      <c r="J318" s="140">
        <f>J319+J333+J342</f>
        <v>575</v>
      </c>
      <c r="K318" s="91">
        <f t="shared" si="62"/>
        <v>26591.016</v>
      </c>
      <c r="L318" s="91">
        <f>L319+L333+L342</f>
        <v>31972.015</v>
      </c>
      <c r="M318" s="91">
        <f>M319+M333+M342</f>
        <v>-9003.1</v>
      </c>
      <c r="N318" s="131">
        <f t="shared" si="54"/>
        <v>22968.915</v>
      </c>
      <c r="O318" s="91">
        <f>O319+O333+O342</f>
        <v>23963.915</v>
      </c>
      <c r="P318" s="91">
        <f>P319+P333+P342</f>
        <v>0</v>
      </c>
      <c r="Q318" s="131">
        <f t="shared" si="55"/>
        <v>23963.915</v>
      </c>
    </row>
    <row r="319" spans="1:17" ht="38.25">
      <c r="A319" s="53" t="s">
        <v>279</v>
      </c>
      <c r="B319" s="54" t="s">
        <v>35</v>
      </c>
      <c r="C319" s="54" t="s">
        <v>29</v>
      </c>
      <c r="D319" s="54" t="s">
        <v>197</v>
      </c>
      <c r="E319" s="54" t="str">
        <f t="shared" si="66"/>
        <v>08 6 01 00000</v>
      </c>
      <c r="F319" s="54"/>
      <c r="G319" s="91">
        <f>G320+G325+G328</f>
        <v>6091.635</v>
      </c>
      <c r="H319" s="91">
        <f>H320+H325+H328</f>
        <v>0</v>
      </c>
      <c r="I319" s="91">
        <f t="shared" si="58"/>
        <v>6091.635</v>
      </c>
      <c r="J319" s="140">
        <f>J320+J325+J328</f>
        <v>420</v>
      </c>
      <c r="K319" s="91">
        <f t="shared" si="62"/>
        <v>6511.635</v>
      </c>
      <c r="L319" s="91">
        <f>L320+L325+L328</f>
        <v>4707.615</v>
      </c>
      <c r="M319" s="91">
        <f>M320+M325+M328</f>
        <v>0</v>
      </c>
      <c r="N319" s="131">
        <f t="shared" si="54"/>
        <v>4707.615</v>
      </c>
      <c r="O319" s="91">
        <f>O320+O325+O328</f>
        <v>5082.615</v>
      </c>
      <c r="P319" s="91">
        <f>P320+P325+P328</f>
        <v>0</v>
      </c>
      <c r="Q319" s="131">
        <f t="shared" si="55"/>
        <v>5082.615</v>
      </c>
    </row>
    <row r="320" spans="1:17" ht="25.5">
      <c r="A320" s="53" t="s">
        <v>42</v>
      </c>
      <c r="B320" s="54" t="s">
        <v>35</v>
      </c>
      <c r="C320" s="54" t="s">
        <v>29</v>
      </c>
      <c r="D320" s="54" t="s">
        <v>198</v>
      </c>
      <c r="E320" s="54" t="str">
        <f t="shared" si="66"/>
        <v>08 6 01 74010</v>
      </c>
      <c r="F320" s="54"/>
      <c r="G320" s="91">
        <f>G321+G323</f>
        <v>1443.647</v>
      </c>
      <c r="H320" s="91">
        <f>H321+H323</f>
        <v>0</v>
      </c>
      <c r="I320" s="91">
        <f t="shared" si="58"/>
        <v>1443.647</v>
      </c>
      <c r="J320" s="140">
        <f>J321+J323</f>
        <v>0</v>
      </c>
      <c r="K320" s="91">
        <f t="shared" si="62"/>
        <v>1443.647</v>
      </c>
      <c r="L320" s="91">
        <f>L321+L323</f>
        <v>0</v>
      </c>
      <c r="M320" s="91">
        <f>M321+M323</f>
        <v>0</v>
      </c>
      <c r="N320" s="131">
        <f t="shared" si="54"/>
        <v>0</v>
      </c>
      <c r="O320" s="91">
        <f>O321+O323</f>
        <v>0</v>
      </c>
      <c r="P320" s="91">
        <f>P321+P323</f>
        <v>0</v>
      </c>
      <c r="Q320" s="131">
        <f t="shared" si="55"/>
        <v>0</v>
      </c>
    </row>
    <row r="321" spans="1:17" ht="25.5">
      <c r="A321" s="53" t="s">
        <v>354</v>
      </c>
      <c r="B321" s="54" t="s">
        <v>35</v>
      </c>
      <c r="C321" s="54" t="s">
        <v>29</v>
      </c>
      <c r="D321" s="54" t="s">
        <v>198</v>
      </c>
      <c r="E321" s="54" t="str">
        <f t="shared" si="66"/>
        <v>08 6 01 74010</v>
      </c>
      <c r="F321" s="54" t="s">
        <v>355</v>
      </c>
      <c r="G321" s="91">
        <f>G322</f>
        <v>1443.647</v>
      </c>
      <c r="H321" s="91">
        <f>H322</f>
        <v>0</v>
      </c>
      <c r="I321" s="91">
        <f t="shared" si="58"/>
        <v>1443.647</v>
      </c>
      <c r="J321" s="140">
        <f>J322</f>
        <v>0</v>
      </c>
      <c r="K321" s="91">
        <f t="shared" si="62"/>
        <v>1443.647</v>
      </c>
      <c r="L321" s="91">
        <f>L322</f>
        <v>0</v>
      </c>
      <c r="M321" s="91">
        <f>M322</f>
        <v>0</v>
      </c>
      <c r="N321" s="131">
        <f t="shared" si="54"/>
        <v>0</v>
      </c>
      <c r="O321" s="91">
        <f>O322</f>
        <v>0</v>
      </c>
      <c r="P321" s="91">
        <f>P322</f>
        <v>0</v>
      </c>
      <c r="Q321" s="131">
        <f t="shared" si="55"/>
        <v>0</v>
      </c>
    </row>
    <row r="322" spans="1:17" ht="25.5">
      <c r="A322" s="53" t="s">
        <v>289</v>
      </c>
      <c r="B322" s="54" t="s">
        <v>35</v>
      </c>
      <c r="C322" s="54" t="s">
        <v>29</v>
      </c>
      <c r="D322" s="54" t="s">
        <v>198</v>
      </c>
      <c r="E322" s="54" t="str">
        <f t="shared" si="66"/>
        <v>08 6 01 74010</v>
      </c>
      <c r="F322" s="54" t="s">
        <v>288</v>
      </c>
      <c r="G322" s="91">
        <f>'приложение 6'!H384</f>
        <v>1443.647</v>
      </c>
      <c r="H322" s="91">
        <f>'приложение 6'!I384</f>
        <v>0</v>
      </c>
      <c r="I322" s="91">
        <f t="shared" si="58"/>
        <v>1443.647</v>
      </c>
      <c r="J322" s="140">
        <f>'приложение 6'!K384</f>
        <v>0</v>
      </c>
      <c r="K322" s="91">
        <f t="shared" si="62"/>
        <v>1443.647</v>
      </c>
      <c r="L322" s="91">
        <f>'приложение 6'!M384</f>
        <v>0</v>
      </c>
      <c r="M322" s="91">
        <f>'приложение 6'!N384</f>
        <v>0</v>
      </c>
      <c r="N322" s="131">
        <f t="shared" si="54"/>
        <v>0</v>
      </c>
      <c r="O322" s="91">
        <f>'приложение 6'!P384</f>
        <v>0</v>
      </c>
      <c r="P322" s="91">
        <f>'приложение 6'!Q384</f>
        <v>0</v>
      </c>
      <c r="Q322" s="131">
        <f t="shared" si="55"/>
        <v>0</v>
      </c>
    </row>
    <row r="323" spans="1:17" ht="25.5" hidden="1">
      <c r="A323" s="53" t="s">
        <v>365</v>
      </c>
      <c r="B323" s="54" t="s">
        <v>35</v>
      </c>
      <c r="C323" s="54" t="s">
        <v>29</v>
      </c>
      <c r="D323" s="54" t="s">
        <v>198</v>
      </c>
      <c r="E323" s="54" t="str">
        <f>REPLACE(REPLACE(REPLACE(D323,3,," "),5,," "),8,," ")</f>
        <v>08 6 01 74010</v>
      </c>
      <c r="F323" s="54" t="s">
        <v>364</v>
      </c>
      <c r="G323" s="91">
        <f>G324</f>
        <v>0</v>
      </c>
      <c r="H323" s="91">
        <f>H324</f>
        <v>0</v>
      </c>
      <c r="I323" s="91">
        <f t="shared" si="58"/>
        <v>0</v>
      </c>
      <c r="J323" s="140">
        <f>J324</f>
        <v>0</v>
      </c>
      <c r="K323" s="91">
        <f t="shared" si="62"/>
        <v>0</v>
      </c>
      <c r="L323" s="91">
        <f>L324</f>
        <v>0</v>
      </c>
      <c r="M323" s="91">
        <f>M324</f>
        <v>0</v>
      </c>
      <c r="N323" s="131">
        <f t="shared" si="54"/>
        <v>0</v>
      </c>
      <c r="O323" s="91">
        <f>O324</f>
        <v>0</v>
      </c>
      <c r="P323" s="91">
        <f>P324</f>
        <v>0</v>
      </c>
      <c r="Q323" s="131">
        <f t="shared" si="55"/>
        <v>0</v>
      </c>
    </row>
    <row r="324" spans="1:17" ht="15" customHeight="1" hidden="1">
      <c r="A324" s="53" t="s">
        <v>291</v>
      </c>
      <c r="B324" s="54" t="s">
        <v>35</v>
      </c>
      <c r="C324" s="54" t="s">
        <v>29</v>
      </c>
      <c r="D324" s="54" t="s">
        <v>198</v>
      </c>
      <c r="E324" s="54" t="str">
        <f>REPLACE(REPLACE(REPLACE(D324,3,," "),5,," "),8,," ")</f>
        <v>08 6 01 74010</v>
      </c>
      <c r="F324" s="54" t="s">
        <v>290</v>
      </c>
      <c r="G324" s="91">
        <f>'приложение 6'!H386</f>
        <v>0</v>
      </c>
      <c r="H324" s="91">
        <f>'приложение 6'!I386</f>
        <v>0</v>
      </c>
      <c r="I324" s="91">
        <f t="shared" si="58"/>
        <v>0</v>
      </c>
      <c r="J324" s="140">
        <f>'приложение 6'!K386</f>
        <v>0</v>
      </c>
      <c r="K324" s="91">
        <f t="shared" si="62"/>
        <v>0</v>
      </c>
      <c r="L324" s="91">
        <f>'приложение 6'!M386</f>
        <v>0</v>
      </c>
      <c r="M324" s="91">
        <f>'приложение 6'!N386</f>
        <v>0</v>
      </c>
      <c r="N324" s="131">
        <f t="shared" si="54"/>
        <v>0</v>
      </c>
      <c r="O324" s="91">
        <f>'приложение 6'!P386</f>
        <v>0</v>
      </c>
      <c r="P324" s="91">
        <f>'приложение 6'!Q386</f>
        <v>0</v>
      </c>
      <c r="Q324" s="131">
        <f t="shared" si="55"/>
        <v>0</v>
      </c>
    </row>
    <row r="325" spans="1:17" ht="16.5" customHeight="1">
      <c r="A325" s="53" t="s">
        <v>57</v>
      </c>
      <c r="B325" s="54" t="s">
        <v>35</v>
      </c>
      <c r="C325" s="54" t="s">
        <v>29</v>
      </c>
      <c r="D325" s="54" t="s">
        <v>199</v>
      </c>
      <c r="E325" s="54" t="str">
        <f t="shared" si="66"/>
        <v>08 6 01 74020</v>
      </c>
      <c r="F325" s="54"/>
      <c r="G325" s="91">
        <f>G326</f>
        <v>4647.988</v>
      </c>
      <c r="H325" s="91">
        <f>H326</f>
        <v>0</v>
      </c>
      <c r="I325" s="91">
        <f t="shared" si="58"/>
        <v>4647.988</v>
      </c>
      <c r="J325" s="140">
        <f>J326</f>
        <v>0</v>
      </c>
      <c r="K325" s="91">
        <f t="shared" si="62"/>
        <v>4647.988</v>
      </c>
      <c r="L325" s="91">
        <f>L326</f>
        <v>4707.615</v>
      </c>
      <c r="M325" s="91">
        <f>M326</f>
        <v>0</v>
      </c>
      <c r="N325" s="131">
        <f t="shared" si="54"/>
        <v>4707.615</v>
      </c>
      <c r="O325" s="91">
        <f>O326</f>
        <v>5082.615</v>
      </c>
      <c r="P325" s="91">
        <f>P326</f>
        <v>0</v>
      </c>
      <c r="Q325" s="131">
        <f t="shared" si="55"/>
        <v>5082.615</v>
      </c>
    </row>
    <row r="326" spans="1:17" ht="25.5">
      <c r="A326" s="53" t="s">
        <v>354</v>
      </c>
      <c r="B326" s="54" t="s">
        <v>35</v>
      </c>
      <c r="C326" s="54" t="s">
        <v>29</v>
      </c>
      <c r="D326" s="54" t="s">
        <v>199</v>
      </c>
      <c r="E326" s="54" t="str">
        <f t="shared" si="66"/>
        <v>08 6 01 74020</v>
      </c>
      <c r="F326" s="54" t="s">
        <v>355</v>
      </c>
      <c r="G326" s="91">
        <f>G327</f>
        <v>4647.988</v>
      </c>
      <c r="H326" s="91">
        <f>H327</f>
        <v>0</v>
      </c>
      <c r="I326" s="91">
        <f t="shared" si="58"/>
        <v>4647.988</v>
      </c>
      <c r="J326" s="140">
        <f>J327</f>
        <v>0</v>
      </c>
      <c r="K326" s="91">
        <f t="shared" si="62"/>
        <v>4647.988</v>
      </c>
      <c r="L326" s="91">
        <f>L327</f>
        <v>4707.615</v>
      </c>
      <c r="M326" s="91">
        <f>M327</f>
        <v>0</v>
      </c>
      <c r="N326" s="131">
        <f t="shared" si="54"/>
        <v>4707.615</v>
      </c>
      <c r="O326" s="91">
        <f>O327</f>
        <v>5082.615</v>
      </c>
      <c r="P326" s="91">
        <f>P327</f>
        <v>0</v>
      </c>
      <c r="Q326" s="131">
        <f t="shared" si="55"/>
        <v>5082.615</v>
      </c>
    </row>
    <row r="327" spans="1:17" ht="25.5">
      <c r="A327" s="53" t="s">
        <v>289</v>
      </c>
      <c r="B327" s="54" t="s">
        <v>35</v>
      </c>
      <c r="C327" s="54" t="s">
        <v>29</v>
      </c>
      <c r="D327" s="54" t="s">
        <v>199</v>
      </c>
      <c r="E327" s="54" t="str">
        <f t="shared" si="66"/>
        <v>08 6 01 74020</v>
      </c>
      <c r="F327" s="54" t="s">
        <v>288</v>
      </c>
      <c r="G327" s="91">
        <f>'приложение 6'!H389</f>
        <v>4647.988</v>
      </c>
      <c r="H327" s="91">
        <f>'приложение 6'!I389</f>
        <v>0</v>
      </c>
      <c r="I327" s="91">
        <f t="shared" si="58"/>
        <v>4647.988</v>
      </c>
      <c r="J327" s="140">
        <f>'приложение 6'!K389</f>
        <v>0</v>
      </c>
      <c r="K327" s="91">
        <f t="shared" si="62"/>
        <v>4647.988</v>
      </c>
      <c r="L327" s="91">
        <f>'приложение 6'!M389</f>
        <v>4707.615</v>
      </c>
      <c r="M327" s="91">
        <f>'приложение 6'!N389</f>
        <v>0</v>
      </c>
      <c r="N327" s="131">
        <f t="shared" si="54"/>
        <v>4707.615</v>
      </c>
      <c r="O327" s="91">
        <f>'приложение 6'!P389</f>
        <v>5082.615</v>
      </c>
      <c r="P327" s="91">
        <f>'приложение 6'!Q389</f>
        <v>0</v>
      </c>
      <c r="Q327" s="131">
        <f t="shared" si="55"/>
        <v>5082.615</v>
      </c>
    </row>
    <row r="328" spans="1:17" ht="18" customHeight="1">
      <c r="A328" s="53" t="s">
        <v>74</v>
      </c>
      <c r="B328" s="54" t="s">
        <v>35</v>
      </c>
      <c r="C328" s="54" t="s">
        <v>29</v>
      </c>
      <c r="D328" s="54" t="s">
        <v>419</v>
      </c>
      <c r="E328" s="54" t="str">
        <f t="shared" si="66"/>
        <v>08 6 01 74030</v>
      </c>
      <c r="F328" s="54"/>
      <c r="G328" s="91">
        <f>G329+G331</f>
        <v>0</v>
      </c>
      <c r="H328" s="91">
        <f>H329+H331</f>
        <v>0</v>
      </c>
      <c r="I328" s="91">
        <f t="shared" si="58"/>
        <v>0</v>
      </c>
      <c r="J328" s="140">
        <f>J329+J331</f>
        <v>420</v>
      </c>
      <c r="K328" s="91">
        <f t="shared" si="62"/>
        <v>420</v>
      </c>
      <c r="L328" s="91">
        <f>L329+L331</f>
        <v>0</v>
      </c>
      <c r="M328" s="91">
        <f>M329+M331</f>
        <v>0</v>
      </c>
      <c r="N328" s="131">
        <f t="shared" si="54"/>
        <v>0</v>
      </c>
      <c r="O328" s="91">
        <f>O329+O331</f>
        <v>0</v>
      </c>
      <c r="P328" s="91">
        <f>P329+P331</f>
        <v>0</v>
      </c>
      <c r="Q328" s="131">
        <f t="shared" si="55"/>
        <v>0</v>
      </c>
    </row>
    <row r="329" spans="1:17" ht="25.5">
      <c r="A329" s="53" t="s">
        <v>354</v>
      </c>
      <c r="B329" s="54" t="s">
        <v>35</v>
      </c>
      <c r="C329" s="54" t="s">
        <v>29</v>
      </c>
      <c r="D329" s="54" t="s">
        <v>419</v>
      </c>
      <c r="E329" s="54" t="str">
        <f t="shared" si="66"/>
        <v>08 6 01 74030</v>
      </c>
      <c r="F329" s="54" t="s">
        <v>355</v>
      </c>
      <c r="G329" s="91">
        <f>G330</f>
        <v>0</v>
      </c>
      <c r="H329" s="91">
        <f>H330</f>
        <v>0</v>
      </c>
      <c r="I329" s="91">
        <f t="shared" si="58"/>
        <v>0</v>
      </c>
      <c r="J329" s="140">
        <f>J330</f>
        <v>420</v>
      </c>
      <c r="K329" s="91">
        <f t="shared" si="62"/>
        <v>420</v>
      </c>
      <c r="L329" s="91">
        <f>L330</f>
        <v>0</v>
      </c>
      <c r="M329" s="91">
        <f>M330</f>
        <v>0</v>
      </c>
      <c r="N329" s="131">
        <f aca="true" t="shared" si="67" ref="N329:N418">L329+M329</f>
        <v>0</v>
      </c>
      <c r="O329" s="91">
        <f>O330</f>
        <v>0</v>
      </c>
      <c r="P329" s="91">
        <f>P330</f>
        <v>0</v>
      </c>
      <c r="Q329" s="131">
        <f aca="true" t="shared" si="68" ref="Q329:Q418">O329+P329</f>
        <v>0</v>
      </c>
    </row>
    <row r="330" spans="1:17" ht="25.5">
      <c r="A330" s="53" t="s">
        <v>289</v>
      </c>
      <c r="B330" s="54" t="s">
        <v>35</v>
      </c>
      <c r="C330" s="54" t="s">
        <v>29</v>
      </c>
      <c r="D330" s="54" t="s">
        <v>419</v>
      </c>
      <c r="E330" s="54" t="str">
        <f t="shared" si="66"/>
        <v>08 6 01 74030</v>
      </c>
      <c r="F330" s="54" t="s">
        <v>288</v>
      </c>
      <c r="G330" s="91">
        <f>'приложение 6'!H392</f>
        <v>0</v>
      </c>
      <c r="H330" s="91">
        <f>'приложение 6'!I392</f>
        <v>0</v>
      </c>
      <c r="I330" s="91">
        <f t="shared" si="58"/>
        <v>0</v>
      </c>
      <c r="J330" s="140">
        <f>'приложение 6'!K392</f>
        <v>420</v>
      </c>
      <c r="K330" s="91">
        <f t="shared" si="62"/>
        <v>420</v>
      </c>
      <c r="L330" s="91">
        <f>'приложение 6'!M392</f>
        <v>0</v>
      </c>
      <c r="M330" s="91">
        <f>'приложение 6'!N392</f>
        <v>0</v>
      </c>
      <c r="N330" s="131">
        <f t="shared" si="67"/>
        <v>0</v>
      </c>
      <c r="O330" s="91">
        <f>'приложение 6'!P392</f>
        <v>0</v>
      </c>
      <c r="P330" s="91">
        <f>'приложение 6'!Q392</f>
        <v>0</v>
      </c>
      <c r="Q330" s="131">
        <f t="shared" si="68"/>
        <v>0</v>
      </c>
    </row>
    <row r="331" spans="1:17" ht="25.5" hidden="1">
      <c r="A331" s="53" t="s">
        <v>365</v>
      </c>
      <c r="B331" s="54" t="s">
        <v>35</v>
      </c>
      <c r="C331" s="54" t="s">
        <v>29</v>
      </c>
      <c r="D331" s="54" t="s">
        <v>419</v>
      </c>
      <c r="E331" s="54" t="str">
        <f>REPLACE(REPLACE(REPLACE(D331,3,," "),5,," "),8,," ")</f>
        <v>08 6 01 74030</v>
      </c>
      <c r="F331" s="54" t="s">
        <v>364</v>
      </c>
      <c r="G331" s="91">
        <f>G332</f>
        <v>0</v>
      </c>
      <c r="H331" s="91">
        <f>H332</f>
        <v>0</v>
      </c>
      <c r="I331" s="91">
        <f t="shared" si="58"/>
        <v>0</v>
      </c>
      <c r="J331" s="140">
        <f>J332</f>
        <v>0</v>
      </c>
      <c r="K331" s="91">
        <f t="shared" si="62"/>
        <v>0</v>
      </c>
      <c r="L331" s="91">
        <f>L332</f>
        <v>0</v>
      </c>
      <c r="M331" s="91">
        <f>M332</f>
        <v>0</v>
      </c>
      <c r="N331" s="131">
        <f t="shared" si="67"/>
        <v>0</v>
      </c>
      <c r="O331" s="91">
        <f>O332</f>
        <v>0</v>
      </c>
      <c r="P331" s="91">
        <f>P332</f>
        <v>0</v>
      </c>
      <c r="Q331" s="131">
        <f t="shared" si="68"/>
        <v>0</v>
      </c>
    </row>
    <row r="332" spans="1:17" ht="15" customHeight="1" hidden="1">
      <c r="A332" s="53" t="s">
        <v>291</v>
      </c>
      <c r="B332" s="54" t="s">
        <v>35</v>
      </c>
      <c r="C332" s="54" t="s">
        <v>29</v>
      </c>
      <c r="D332" s="54" t="s">
        <v>419</v>
      </c>
      <c r="E332" s="54" t="str">
        <f>REPLACE(REPLACE(REPLACE(D332,3,," "),5,," "),8,," ")</f>
        <v>08 6 01 74030</v>
      </c>
      <c r="F332" s="54" t="s">
        <v>290</v>
      </c>
      <c r="G332" s="91">
        <f>'приложение 6'!H394</f>
        <v>0</v>
      </c>
      <c r="H332" s="91">
        <f>'приложение 6'!I394</f>
        <v>0</v>
      </c>
      <c r="I332" s="91">
        <f t="shared" si="58"/>
        <v>0</v>
      </c>
      <c r="J332" s="140">
        <f>'приложение 6'!K394</f>
        <v>0</v>
      </c>
      <c r="K332" s="91">
        <f t="shared" si="62"/>
        <v>0</v>
      </c>
      <c r="L332" s="91">
        <f>'приложение 6'!M394</f>
        <v>0</v>
      </c>
      <c r="M332" s="91">
        <f>'приложение 6'!N394</f>
        <v>0</v>
      </c>
      <c r="N332" s="131">
        <f t="shared" si="67"/>
        <v>0</v>
      </c>
      <c r="O332" s="91">
        <f>'приложение 6'!P394</f>
        <v>0</v>
      </c>
      <c r="P332" s="91">
        <f>'приложение 6'!Q394</f>
        <v>0</v>
      </c>
      <c r="Q332" s="131">
        <f t="shared" si="68"/>
        <v>0</v>
      </c>
    </row>
    <row r="333" spans="1:17" ht="25.5">
      <c r="A333" s="53" t="s">
        <v>265</v>
      </c>
      <c r="B333" s="54" t="s">
        <v>35</v>
      </c>
      <c r="C333" s="54" t="s">
        <v>29</v>
      </c>
      <c r="D333" s="54" t="s">
        <v>200</v>
      </c>
      <c r="E333" s="54" t="str">
        <f t="shared" si="66"/>
        <v>08 6 02 00000</v>
      </c>
      <c r="F333" s="54"/>
      <c r="G333" s="91">
        <f>G334+G337</f>
        <v>19022.242</v>
      </c>
      <c r="H333" s="91">
        <f>H334+H337</f>
        <v>176.1</v>
      </c>
      <c r="I333" s="91">
        <f t="shared" si="58"/>
        <v>19198.341999999997</v>
      </c>
      <c r="J333" s="140">
        <f>J334+J337</f>
        <v>-150</v>
      </c>
      <c r="K333" s="91">
        <f t="shared" si="62"/>
        <v>19048.341999999997</v>
      </c>
      <c r="L333" s="91">
        <f>L334+L337</f>
        <v>26424.399999999998</v>
      </c>
      <c r="M333" s="91">
        <f>M334+M337</f>
        <v>-9003.1</v>
      </c>
      <c r="N333" s="131">
        <f t="shared" si="67"/>
        <v>17421.299999999996</v>
      </c>
      <c r="O333" s="91">
        <f>O334+O337</f>
        <v>18041.3</v>
      </c>
      <c r="P333" s="91">
        <f>P334+P337</f>
        <v>0</v>
      </c>
      <c r="Q333" s="131">
        <f t="shared" si="68"/>
        <v>18041.3</v>
      </c>
    </row>
    <row r="334" spans="1:17" ht="12.75">
      <c r="A334" s="53" t="s">
        <v>58</v>
      </c>
      <c r="B334" s="54" t="s">
        <v>35</v>
      </c>
      <c r="C334" s="54" t="s">
        <v>29</v>
      </c>
      <c r="D334" s="54" t="s">
        <v>201</v>
      </c>
      <c r="E334" s="54" t="str">
        <f t="shared" si="66"/>
        <v>08 6 02 74110</v>
      </c>
      <c r="F334" s="54"/>
      <c r="G334" s="91">
        <f>G335</f>
        <v>851.3</v>
      </c>
      <c r="H334" s="91">
        <f>H335</f>
        <v>0</v>
      </c>
      <c r="I334" s="91">
        <f t="shared" si="58"/>
        <v>851.3</v>
      </c>
      <c r="J334" s="140">
        <f>J335</f>
        <v>-150</v>
      </c>
      <c r="K334" s="91">
        <f t="shared" si="62"/>
        <v>701.3</v>
      </c>
      <c r="L334" s="91">
        <f>L335</f>
        <v>871.3</v>
      </c>
      <c r="M334" s="91">
        <f>M335</f>
        <v>0</v>
      </c>
      <c r="N334" s="131">
        <f t="shared" si="67"/>
        <v>871.3</v>
      </c>
      <c r="O334" s="91">
        <f>O335</f>
        <v>891.3</v>
      </c>
      <c r="P334" s="91">
        <f>P335</f>
        <v>0</v>
      </c>
      <c r="Q334" s="131">
        <f t="shared" si="68"/>
        <v>891.3</v>
      </c>
    </row>
    <row r="335" spans="1:17" ht="25.5">
      <c r="A335" s="53" t="s">
        <v>354</v>
      </c>
      <c r="B335" s="54" t="s">
        <v>35</v>
      </c>
      <c r="C335" s="54" t="s">
        <v>29</v>
      </c>
      <c r="D335" s="54" t="s">
        <v>201</v>
      </c>
      <c r="E335" s="54" t="str">
        <f t="shared" si="66"/>
        <v>08 6 02 74110</v>
      </c>
      <c r="F335" s="54" t="s">
        <v>355</v>
      </c>
      <c r="G335" s="91">
        <f>G336</f>
        <v>851.3</v>
      </c>
      <c r="H335" s="91">
        <f>H336</f>
        <v>0</v>
      </c>
      <c r="I335" s="91">
        <f aca="true" t="shared" si="69" ref="I335:I424">G335+H335</f>
        <v>851.3</v>
      </c>
      <c r="J335" s="140">
        <f>J336</f>
        <v>-150</v>
      </c>
      <c r="K335" s="91">
        <f t="shared" si="62"/>
        <v>701.3</v>
      </c>
      <c r="L335" s="91">
        <f>L336</f>
        <v>871.3</v>
      </c>
      <c r="M335" s="91">
        <f>M336</f>
        <v>0</v>
      </c>
      <c r="N335" s="131">
        <f t="shared" si="67"/>
        <v>871.3</v>
      </c>
      <c r="O335" s="91">
        <f>O336</f>
        <v>891.3</v>
      </c>
      <c r="P335" s="91">
        <f>P336</f>
        <v>0</v>
      </c>
      <c r="Q335" s="131">
        <f t="shared" si="68"/>
        <v>891.3</v>
      </c>
    </row>
    <row r="336" spans="1:17" ht="25.5">
      <c r="A336" s="53" t="s">
        <v>289</v>
      </c>
      <c r="B336" s="54" t="s">
        <v>35</v>
      </c>
      <c r="C336" s="54" t="s">
        <v>29</v>
      </c>
      <c r="D336" s="54" t="s">
        <v>201</v>
      </c>
      <c r="E336" s="54" t="str">
        <f t="shared" si="66"/>
        <v>08 6 02 74110</v>
      </c>
      <c r="F336" s="54" t="s">
        <v>288</v>
      </c>
      <c r="G336" s="91">
        <f>'приложение 6'!H398</f>
        <v>851.3</v>
      </c>
      <c r="H336" s="91">
        <f>'приложение 6'!I398</f>
        <v>0</v>
      </c>
      <c r="I336" s="91">
        <f t="shared" si="69"/>
        <v>851.3</v>
      </c>
      <c r="J336" s="140">
        <f>'приложение 6'!K398</f>
        <v>-150</v>
      </c>
      <c r="K336" s="91">
        <f t="shared" si="62"/>
        <v>701.3</v>
      </c>
      <c r="L336" s="91">
        <f>'приложение 6'!M398</f>
        <v>871.3</v>
      </c>
      <c r="M336" s="91">
        <f>'приложение 6'!N398</f>
        <v>0</v>
      </c>
      <c r="N336" s="131">
        <f t="shared" si="67"/>
        <v>871.3</v>
      </c>
      <c r="O336" s="91">
        <f>'приложение 6'!P398</f>
        <v>891.3</v>
      </c>
      <c r="P336" s="91">
        <f>'приложение 6'!Q398</f>
        <v>0</v>
      </c>
      <c r="Q336" s="131">
        <f t="shared" si="68"/>
        <v>891.3</v>
      </c>
    </row>
    <row r="337" spans="1:17" ht="15.75" customHeight="1">
      <c r="A337" s="53" t="s">
        <v>59</v>
      </c>
      <c r="B337" s="54" t="s">
        <v>35</v>
      </c>
      <c r="C337" s="54" t="s">
        <v>29</v>
      </c>
      <c r="D337" s="54" t="s">
        <v>202</v>
      </c>
      <c r="E337" s="54" t="str">
        <f t="shared" si="66"/>
        <v>08 6 02 74120</v>
      </c>
      <c r="F337" s="54"/>
      <c r="G337" s="91">
        <f>G338+G340</f>
        <v>18170.942</v>
      </c>
      <c r="H337" s="91">
        <f>H338+H340</f>
        <v>176.1</v>
      </c>
      <c r="I337" s="91">
        <f t="shared" si="69"/>
        <v>18347.041999999998</v>
      </c>
      <c r="J337" s="140">
        <f>J338+J340</f>
        <v>0</v>
      </c>
      <c r="K337" s="91">
        <f t="shared" si="62"/>
        <v>18347.041999999998</v>
      </c>
      <c r="L337" s="91">
        <f>L338+L340</f>
        <v>25553.1</v>
      </c>
      <c r="M337" s="91">
        <f>M338+M340</f>
        <v>-9003.1</v>
      </c>
      <c r="N337" s="131">
        <f t="shared" si="67"/>
        <v>16550</v>
      </c>
      <c r="O337" s="91">
        <f>O338+O340</f>
        <v>17150</v>
      </c>
      <c r="P337" s="91">
        <f>P338+P340</f>
        <v>0</v>
      </c>
      <c r="Q337" s="131">
        <f t="shared" si="68"/>
        <v>17150</v>
      </c>
    </row>
    <row r="338" spans="1:17" ht="25.5">
      <c r="A338" s="53" t="s">
        <v>354</v>
      </c>
      <c r="B338" s="54" t="s">
        <v>35</v>
      </c>
      <c r="C338" s="54" t="s">
        <v>29</v>
      </c>
      <c r="D338" s="54" t="s">
        <v>202</v>
      </c>
      <c r="E338" s="54" t="str">
        <f t="shared" si="66"/>
        <v>08 6 02 74120</v>
      </c>
      <c r="F338" s="54" t="s">
        <v>355</v>
      </c>
      <c r="G338" s="91">
        <f>G339</f>
        <v>18170.942</v>
      </c>
      <c r="H338" s="91">
        <f>H339</f>
        <v>176.1</v>
      </c>
      <c r="I338" s="91">
        <f t="shared" si="69"/>
        <v>18347.041999999998</v>
      </c>
      <c r="J338" s="140">
        <f>J339</f>
        <v>0</v>
      </c>
      <c r="K338" s="91">
        <f t="shared" si="62"/>
        <v>18347.041999999998</v>
      </c>
      <c r="L338" s="91">
        <f>L339</f>
        <v>25553.1</v>
      </c>
      <c r="M338" s="91">
        <f>M339</f>
        <v>-9003.1</v>
      </c>
      <c r="N338" s="131">
        <f t="shared" si="67"/>
        <v>16550</v>
      </c>
      <c r="O338" s="91">
        <f>O339</f>
        <v>17150</v>
      </c>
      <c r="P338" s="91">
        <f>P339</f>
        <v>0</v>
      </c>
      <c r="Q338" s="131">
        <f t="shared" si="68"/>
        <v>17150</v>
      </c>
    </row>
    <row r="339" spans="1:17" ht="24.75" customHeight="1">
      <c r="A339" s="53" t="s">
        <v>289</v>
      </c>
      <c r="B339" s="54" t="s">
        <v>35</v>
      </c>
      <c r="C339" s="54" t="s">
        <v>29</v>
      </c>
      <c r="D339" s="54" t="s">
        <v>202</v>
      </c>
      <c r="E339" s="54" t="str">
        <f t="shared" si="66"/>
        <v>08 6 02 74120</v>
      </c>
      <c r="F339" s="54" t="s">
        <v>288</v>
      </c>
      <c r="G339" s="91">
        <f>'приложение 6'!H401</f>
        <v>18170.942</v>
      </c>
      <c r="H339" s="91">
        <f>'приложение 6'!I401</f>
        <v>176.1</v>
      </c>
      <c r="I339" s="91">
        <f t="shared" si="69"/>
        <v>18347.041999999998</v>
      </c>
      <c r="J339" s="140">
        <f>'приложение 6'!K401</f>
        <v>0</v>
      </c>
      <c r="K339" s="91">
        <f t="shared" si="62"/>
        <v>18347.041999999998</v>
      </c>
      <c r="L339" s="91">
        <f>'приложение 6'!M401</f>
        <v>25553.1</v>
      </c>
      <c r="M339" s="91">
        <f>'приложение 6'!N401</f>
        <v>-9003.1</v>
      </c>
      <c r="N339" s="131">
        <f t="shared" si="67"/>
        <v>16550</v>
      </c>
      <c r="O339" s="91">
        <f>'приложение 6'!P401</f>
        <v>17150</v>
      </c>
      <c r="P339" s="91">
        <f>'приложение 6'!Q401</f>
        <v>0</v>
      </c>
      <c r="Q339" s="131">
        <f t="shared" si="68"/>
        <v>17150</v>
      </c>
    </row>
    <row r="340" spans="1:17" ht="12.75" hidden="1">
      <c r="A340" s="53" t="s">
        <v>356</v>
      </c>
      <c r="B340" s="54" t="s">
        <v>35</v>
      </c>
      <c r="C340" s="54" t="s">
        <v>29</v>
      </c>
      <c r="D340" s="54" t="s">
        <v>202</v>
      </c>
      <c r="E340" s="54" t="str">
        <f>REPLACE(REPLACE(REPLACE(D340,3,," "),5,," "),8,," ")</f>
        <v>08 6 02 74120</v>
      </c>
      <c r="F340" s="54" t="s">
        <v>357</v>
      </c>
      <c r="G340" s="91">
        <f>G341</f>
        <v>0</v>
      </c>
      <c r="H340" s="91">
        <f>H341</f>
        <v>0</v>
      </c>
      <c r="I340" s="91">
        <f t="shared" si="69"/>
        <v>0</v>
      </c>
      <c r="J340" s="140">
        <f>J341</f>
        <v>0</v>
      </c>
      <c r="K340" s="91">
        <f t="shared" si="62"/>
        <v>0</v>
      </c>
      <c r="L340" s="91">
        <f>L341</f>
        <v>0</v>
      </c>
      <c r="M340" s="91">
        <f>M341</f>
        <v>0</v>
      </c>
      <c r="N340" s="131">
        <f t="shared" si="67"/>
        <v>0</v>
      </c>
      <c r="O340" s="91">
        <f>O341</f>
        <v>0</v>
      </c>
      <c r="P340" s="91">
        <f>P341</f>
        <v>0</v>
      </c>
      <c r="Q340" s="131">
        <f t="shared" si="68"/>
        <v>0</v>
      </c>
    </row>
    <row r="341" spans="1:17" ht="16.5" customHeight="1" hidden="1">
      <c r="A341" s="53" t="s">
        <v>292</v>
      </c>
      <c r="B341" s="54" t="s">
        <v>35</v>
      </c>
      <c r="C341" s="54" t="s">
        <v>29</v>
      </c>
      <c r="D341" s="54" t="s">
        <v>202</v>
      </c>
      <c r="E341" s="54" t="str">
        <f>REPLACE(REPLACE(REPLACE(D341,3,," "),5,," "),8,," ")</f>
        <v>08 6 02 74120</v>
      </c>
      <c r="F341" s="54" t="s">
        <v>287</v>
      </c>
      <c r="G341" s="91">
        <f>'приложение 6'!H403</f>
        <v>0</v>
      </c>
      <c r="H341" s="91">
        <f>'приложение 6'!I403</f>
        <v>0</v>
      </c>
      <c r="I341" s="91">
        <f t="shared" si="69"/>
        <v>0</v>
      </c>
      <c r="J341" s="140">
        <f>'приложение 6'!K403</f>
        <v>0</v>
      </c>
      <c r="K341" s="91">
        <f t="shared" si="62"/>
        <v>0</v>
      </c>
      <c r="L341" s="91">
        <f>'приложение 6'!M403</f>
        <v>0</v>
      </c>
      <c r="M341" s="91">
        <f>'приложение 6'!N403</f>
        <v>0</v>
      </c>
      <c r="N341" s="131">
        <f t="shared" si="67"/>
        <v>0</v>
      </c>
      <c r="O341" s="91">
        <f>'приложение 6'!P403</f>
        <v>0</v>
      </c>
      <c r="P341" s="91">
        <f>'приложение 6'!Q403</f>
        <v>0</v>
      </c>
      <c r="Q341" s="131">
        <f t="shared" si="68"/>
        <v>0</v>
      </c>
    </row>
    <row r="342" spans="1:17" ht="25.5">
      <c r="A342" s="53" t="s">
        <v>266</v>
      </c>
      <c r="B342" s="54" t="s">
        <v>35</v>
      </c>
      <c r="C342" s="54" t="s">
        <v>29</v>
      </c>
      <c r="D342" s="54" t="s">
        <v>203</v>
      </c>
      <c r="E342" s="54" t="str">
        <f t="shared" si="66"/>
        <v>08 6 03 00000</v>
      </c>
      <c r="F342" s="54"/>
      <c r="G342" s="91">
        <f>G343+G346</f>
        <v>726.039</v>
      </c>
      <c r="H342" s="91">
        <f>H343+H346</f>
        <v>0</v>
      </c>
      <c r="I342" s="91">
        <f t="shared" si="69"/>
        <v>726.039</v>
      </c>
      <c r="J342" s="140">
        <f>J343+J346</f>
        <v>305</v>
      </c>
      <c r="K342" s="91">
        <f t="shared" si="62"/>
        <v>1031.039</v>
      </c>
      <c r="L342" s="91">
        <f>L343+L346</f>
        <v>840</v>
      </c>
      <c r="M342" s="91">
        <f>M343+M346</f>
        <v>0</v>
      </c>
      <c r="N342" s="131">
        <f t="shared" si="67"/>
        <v>840</v>
      </c>
      <c r="O342" s="91">
        <f>O343+O346</f>
        <v>840</v>
      </c>
      <c r="P342" s="91">
        <f>P343+P346</f>
        <v>0</v>
      </c>
      <c r="Q342" s="131">
        <f t="shared" si="68"/>
        <v>840</v>
      </c>
    </row>
    <row r="343" spans="1:17" ht="15.75" customHeight="1" hidden="1">
      <c r="A343" s="53" t="s">
        <v>396</v>
      </c>
      <c r="B343" s="54" t="s">
        <v>35</v>
      </c>
      <c r="C343" s="54" t="s">
        <v>29</v>
      </c>
      <c r="D343" s="54" t="s">
        <v>397</v>
      </c>
      <c r="E343" s="54" t="str">
        <f t="shared" si="66"/>
        <v>08 6 03 74080</v>
      </c>
      <c r="F343" s="54"/>
      <c r="G343" s="91">
        <f>G344</f>
        <v>0</v>
      </c>
      <c r="H343" s="91">
        <f>H344</f>
        <v>0</v>
      </c>
      <c r="I343" s="91">
        <f t="shared" si="69"/>
        <v>0</v>
      </c>
      <c r="J343" s="140">
        <f>J344</f>
        <v>0</v>
      </c>
      <c r="K343" s="91">
        <f t="shared" si="62"/>
        <v>0</v>
      </c>
      <c r="L343" s="91">
        <f>L344</f>
        <v>0</v>
      </c>
      <c r="M343" s="91">
        <f>M344</f>
        <v>0</v>
      </c>
      <c r="N343" s="131">
        <f t="shared" si="67"/>
        <v>0</v>
      </c>
      <c r="O343" s="91">
        <f>O344</f>
        <v>0</v>
      </c>
      <c r="P343" s="91">
        <f>P344</f>
        <v>0</v>
      </c>
      <c r="Q343" s="131">
        <f t="shared" si="68"/>
        <v>0</v>
      </c>
    </row>
    <row r="344" spans="1:17" ht="25.5" hidden="1">
      <c r="A344" s="53" t="s">
        <v>354</v>
      </c>
      <c r="B344" s="54" t="s">
        <v>35</v>
      </c>
      <c r="C344" s="54" t="s">
        <v>29</v>
      </c>
      <c r="D344" s="54" t="s">
        <v>397</v>
      </c>
      <c r="E344" s="54" t="str">
        <f t="shared" si="66"/>
        <v>08 6 03 74080</v>
      </c>
      <c r="F344" s="54" t="s">
        <v>355</v>
      </c>
      <c r="G344" s="91">
        <f>G345</f>
        <v>0</v>
      </c>
      <c r="H344" s="91">
        <f>H345</f>
        <v>0</v>
      </c>
      <c r="I344" s="91">
        <f t="shared" si="69"/>
        <v>0</v>
      </c>
      <c r="J344" s="140">
        <f>J345</f>
        <v>0</v>
      </c>
      <c r="K344" s="91">
        <f t="shared" si="62"/>
        <v>0</v>
      </c>
      <c r="L344" s="91">
        <f>L345</f>
        <v>0</v>
      </c>
      <c r="M344" s="91">
        <f>M345</f>
        <v>0</v>
      </c>
      <c r="N344" s="131">
        <f t="shared" si="67"/>
        <v>0</v>
      </c>
      <c r="O344" s="91">
        <f>O345</f>
        <v>0</v>
      </c>
      <c r="P344" s="91">
        <f>P345</f>
        <v>0</v>
      </c>
      <c r="Q344" s="131">
        <f t="shared" si="68"/>
        <v>0</v>
      </c>
    </row>
    <row r="345" spans="1:17" ht="25.5" hidden="1">
      <c r="A345" s="53" t="s">
        <v>289</v>
      </c>
      <c r="B345" s="54" t="s">
        <v>35</v>
      </c>
      <c r="C345" s="54" t="s">
        <v>29</v>
      </c>
      <c r="D345" s="54" t="s">
        <v>397</v>
      </c>
      <c r="E345" s="54" t="str">
        <f t="shared" si="66"/>
        <v>08 6 03 74080</v>
      </c>
      <c r="F345" s="54" t="s">
        <v>288</v>
      </c>
      <c r="G345" s="91">
        <f>'приложение 6'!H407</f>
        <v>0</v>
      </c>
      <c r="H345" s="91">
        <f>'приложение 6'!I407</f>
        <v>0</v>
      </c>
      <c r="I345" s="91">
        <f t="shared" si="69"/>
        <v>0</v>
      </c>
      <c r="J345" s="140">
        <f>'приложение 6'!K407</f>
        <v>0</v>
      </c>
      <c r="K345" s="91">
        <f t="shared" si="62"/>
        <v>0</v>
      </c>
      <c r="L345" s="91">
        <f>'приложение 6'!M407</f>
        <v>0</v>
      </c>
      <c r="M345" s="91">
        <f>'приложение 6'!N407</f>
        <v>0</v>
      </c>
      <c r="N345" s="131">
        <f t="shared" si="67"/>
        <v>0</v>
      </c>
      <c r="O345" s="91">
        <f>'приложение 6'!P407</f>
        <v>0</v>
      </c>
      <c r="P345" s="91">
        <f>'приложение 6'!Q407</f>
        <v>0</v>
      </c>
      <c r="Q345" s="131">
        <f t="shared" si="68"/>
        <v>0</v>
      </c>
    </row>
    <row r="346" spans="1:17" ht="17.25" customHeight="1">
      <c r="A346" s="53" t="s">
        <v>60</v>
      </c>
      <c r="B346" s="54" t="s">
        <v>35</v>
      </c>
      <c r="C346" s="54" t="s">
        <v>29</v>
      </c>
      <c r="D346" s="54" t="s">
        <v>204</v>
      </c>
      <c r="E346" s="54" t="str">
        <f t="shared" si="66"/>
        <v>08 6 03 74130</v>
      </c>
      <c r="F346" s="54"/>
      <c r="G346" s="91">
        <f>G347</f>
        <v>726.039</v>
      </c>
      <c r="H346" s="91">
        <f>H347</f>
        <v>0</v>
      </c>
      <c r="I346" s="91">
        <f t="shared" si="69"/>
        <v>726.039</v>
      </c>
      <c r="J346" s="140">
        <f>J347</f>
        <v>305</v>
      </c>
      <c r="K346" s="91">
        <f t="shared" si="62"/>
        <v>1031.039</v>
      </c>
      <c r="L346" s="91">
        <f>L347</f>
        <v>840</v>
      </c>
      <c r="M346" s="91">
        <f>M347</f>
        <v>0</v>
      </c>
      <c r="N346" s="131">
        <f t="shared" si="67"/>
        <v>840</v>
      </c>
      <c r="O346" s="91">
        <f>O347</f>
        <v>840</v>
      </c>
      <c r="P346" s="91">
        <f>P347</f>
        <v>0</v>
      </c>
      <c r="Q346" s="131">
        <f t="shared" si="68"/>
        <v>840</v>
      </c>
    </row>
    <row r="347" spans="1:17" ht="25.5">
      <c r="A347" s="53" t="s">
        <v>354</v>
      </c>
      <c r="B347" s="54" t="s">
        <v>35</v>
      </c>
      <c r="C347" s="54" t="s">
        <v>29</v>
      </c>
      <c r="D347" s="54" t="s">
        <v>204</v>
      </c>
      <c r="E347" s="54" t="str">
        <f t="shared" si="66"/>
        <v>08 6 03 74130</v>
      </c>
      <c r="F347" s="54" t="s">
        <v>355</v>
      </c>
      <c r="G347" s="91">
        <f>G348</f>
        <v>726.039</v>
      </c>
      <c r="H347" s="91">
        <f>H348</f>
        <v>0</v>
      </c>
      <c r="I347" s="91">
        <f t="shared" si="69"/>
        <v>726.039</v>
      </c>
      <c r="J347" s="140">
        <f>J348</f>
        <v>305</v>
      </c>
      <c r="K347" s="91">
        <f t="shared" si="62"/>
        <v>1031.039</v>
      </c>
      <c r="L347" s="91">
        <f>L348</f>
        <v>840</v>
      </c>
      <c r="M347" s="91">
        <f>M348</f>
        <v>0</v>
      </c>
      <c r="N347" s="131">
        <f t="shared" si="67"/>
        <v>840</v>
      </c>
      <c r="O347" s="91">
        <f>O348</f>
        <v>840</v>
      </c>
      <c r="P347" s="91">
        <f>P348</f>
        <v>0</v>
      </c>
      <c r="Q347" s="131">
        <f t="shared" si="68"/>
        <v>840</v>
      </c>
    </row>
    <row r="348" spans="1:17" ht="25.5">
      <c r="A348" s="53" t="s">
        <v>289</v>
      </c>
      <c r="B348" s="54" t="s">
        <v>35</v>
      </c>
      <c r="C348" s="54" t="s">
        <v>29</v>
      </c>
      <c r="D348" s="54" t="s">
        <v>204</v>
      </c>
      <c r="E348" s="54" t="str">
        <f t="shared" si="66"/>
        <v>08 6 03 74130</v>
      </c>
      <c r="F348" s="54" t="s">
        <v>288</v>
      </c>
      <c r="G348" s="91">
        <f>'приложение 6'!H410</f>
        <v>726.039</v>
      </c>
      <c r="H348" s="91">
        <f>'приложение 6'!I410</f>
        <v>0</v>
      </c>
      <c r="I348" s="91">
        <f t="shared" si="69"/>
        <v>726.039</v>
      </c>
      <c r="J348" s="140">
        <f>'приложение 6'!K410</f>
        <v>305</v>
      </c>
      <c r="K348" s="91">
        <f t="shared" si="62"/>
        <v>1031.039</v>
      </c>
      <c r="L348" s="91">
        <f>'приложение 6'!M410</f>
        <v>840</v>
      </c>
      <c r="M348" s="91">
        <f>'приложение 6'!N410</f>
        <v>0</v>
      </c>
      <c r="N348" s="131">
        <f t="shared" si="67"/>
        <v>840</v>
      </c>
      <c r="O348" s="91">
        <f>'приложение 6'!P410</f>
        <v>840</v>
      </c>
      <c r="P348" s="91">
        <f>'приложение 6'!Q410</f>
        <v>0</v>
      </c>
      <c r="Q348" s="131">
        <f t="shared" si="68"/>
        <v>840</v>
      </c>
    </row>
    <row r="349" spans="1:17" ht="25.5">
      <c r="A349" s="53" t="s">
        <v>633</v>
      </c>
      <c r="B349" s="54" t="s">
        <v>35</v>
      </c>
      <c r="C349" s="54" t="s">
        <v>29</v>
      </c>
      <c r="D349" s="54" t="s">
        <v>317</v>
      </c>
      <c r="E349" s="54" t="str">
        <f t="shared" si="66"/>
        <v>14 0 00 00000</v>
      </c>
      <c r="F349" s="54"/>
      <c r="G349" s="91">
        <f>G350</f>
        <v>11688.72075</v>
      </c>
      <c r="H349" s="91">
        <f>H350</f>
        <v>1515.15152</v>
      </c>
      <c r="I349" s="91">
        <f t="shared" si="69"/>
        <v>13203.87227</v>
      </c>
      <c r="J349" s="140">
        <f>J350</f>
        <v>106.06083</v>
      </c>
      <c r="K349" s="91">
        <f t="shared" si="62"/>
        <v>13309.9331</v>
      </c>
      <c r="L349" s="91">
        <f>L350</f>
        <v>0</v>
      </c>
      <c r="M349" s="91">
        <f>M350</f>
        <v>0</v>
      </c>
      <c r="N349" s="131">
        <f t="shared" si="67"/>
        <v>0</v>
      </c>
      <c r="O349" s="91">
        <f>O350</f>
        <v>0</v>
      </c>
      <c r="P349" s="91">
        <f>P350</f>
        <v>0</v>
      </c>
      <c r="Q349" s="131">
        <f t="shared" si="68"/>
        <v>0</v>
      </c>
    </row>
    <row r="350" spans="1:17" ht="27" customHeight="1">
      <c r="A350" s="53" t="s">
        <v>326</v>
      </c>
      <c r="B350" s="54" t="s">
        <v>35</v>
      </c>
      <c r="C350" s="54" t="s">
        <v>29</v>
      </c>
      <c r="D350" s="54" t="s">
        <v>316</v>
      </c>
      <c r="E350" s="54" t="str">
        <f t="shared" si="66"/>
        <v>14 1 00 00000</v>
      </c>
      <c r="F350" s="54"/>
      <c r="G350" s="91">
        <f>G351+G355</f>
        <v>11688.72075</v>
      </c>
      <c r="H350" s="91">
        <f>H351+H355</f>
        <v>1515.15152</v>
      </c>
      <c r="I350" s="91">
        <f t="shared" si="69"/>
        <v>13203.87227</v>
      </c>
      <c r="J350" s="140">
        <f>J351+J355</f>
        <v>106.06083</v>
      </c>
      <c r="K350" s="91">
        <f t="shared" si="62"/>
        <v>13309.9331</v>
      </c>
      <c r="L350" s="91">
        <f>L351+L355</f>
        <v>0</v>
      </c>
      <c r="M350" s="91">
        <f>M351+M355</f>
        <v>0</v>
      </c>
      <c r="N350" s="131">
        <f t="shared" si="67"/>
        <v>0</v>
      </c>
      <c r="O350" s="91">
        <f>O351+O355</f>
        <v>0</v>
      </c>
      <c r="P350" s="91">
        <f>P351+P355</f>
        <v>0</v>
      </c>
      <c r="Q350" s="131">
        <f t="shared" si="68"/>
        <v>0</v>
      </c>
    </row>
    <row r="351" spans="1:17" ht="16.5" customHeight="1">
      <c r="A351" s="53" t="s">
        <v>325</v>
      </c>
      <c r="B351" s="54" t="s">
        <v>35</v>
      </c>
      <c r="C351" s="54" t="s">
        <v>29</v>
      </c>
      <c r="D351" s="54" t="s">
        <v>315</v>
      </c>
      <c r="E351" s="54" t="str">
        <f t="shared" si="66"/>
        <v>14 1 01 00000</v>
      </c>
      <c r="F351" s="54"/>
      <c r="G351" s="91">
        <f aca="true" t="shared" si="70" ref="G351:M353">G352</f>
        <v>188.921</v>
      </c>
      <c r="H351" s="91">
        <f t="shared" si="70"/>
        <v>0</v>
      </c>
      <c r="I351" s="91">
        <f t="shared" si="69"/>
        <v>188.921</v>
      </c>
      <c r="J351" s="140">
        <f t="shared" si="70"/>
        <v>0</v>
      </c>
      <c r="K351" s="91">
        <f t="shared" si="62"/>
        <v>188.921</v>
      </c>
      <c r="L351" s="91">
        <f t="shared" si="70"/>
        <v>0</v>
      </c>
      <c r="M351" s="91">
        <f t="shared" si="70"/>
        <v>0</v>
      </c>
      <c r="N351" s="131">
        <f t="shared" si="67"/>
        <v>0</v>
      </c>
      <c r="O351" s="91">
        <f aca="true" t="shared" si="71" ref="O351:P353">O352</f>
        <v>0</v>
      </c>
      <c r="P351" s="91">
        <f t="shared" si="71"/>
        <v>0</v>
      </c>
      <c r="Q351" s="131">
        <f t="shared" si="68"/>
        <v>0</v>
      </c>
    </row>
    <row r="352" spans="1:17" s="100" customFormat="1" ht="25.5">
      <c r="A352" s="53" t="s">
        <v>549</v>
      </c>
      <c r="B352" s="54" t="s">
        <v>35</v>
      </c>
      <c r="C352" s="54" t="s">
        <v>29</v>
      </c>
      <c r="D352" s="54" t="s">
        <v>550</v>
      </c>
      <c r="E352" s="54" t="str">
        <f>REPLACE(REPLACE(REPLACE(D352,3,," "),5,," "),8,," ")</f>
        <v>14 1 01 76520</v>
      </c>
      <c r="F352" s="54"/>
      <c r="G352" s="91">
        <f t="shared" si="70"/>
        <v>188.921</v>
      </c>
      <c r="H352" s="91">
        <f t="shared" si="70"/>
        <v>0</v>
      </c>
      <c r="I352" s="91">
        <f t="shared" si="69"/>
        <v>188.921</v>
      </c>
      <c r="J352" s="140">
        <f t="shared" si="70"/>
        <v>0</v>
      </c>
      <c r="K352" s="91">
        <f t="shared" si="62"/>
        <v>188.921</v>
      </c>
      <c r="L352" s="91">
        <f t="shared" si="70"/>
        <v>0</v>
      </c>
      <c r="M352" s="91">
        <f t="shared" si="70"/>
        <v>0</v>
      </c>
      <c r="N352" s="131">
        <f t="shared" si="67"/>
        <v>0</v>
      </c>
      <c r="O352" s="91">
        <f t="shared" si="71"/>
        <v>0</v>
      </c>
      <c r="P352" s="91">
        <f t="shared" si="71"/>
        <v>0</v>
      </c>
      <c r="Q352" s="131">
        <f t="shared" si="68"/>
        <v>0</v>
      </c>
    </row>
    <row r="353" spans="1:17" s="100" customFormat="1" ht="15.75" customHeight="1">
      <c r="A353" s="53" t="s">
        <v>356</v>
      </c>
      <c r="B353" s="54" t="s">
        <v>35</v>
      </c>
      <c r="C353" s="54" t="s">
        <v>29</v>
      </c>
      <c r="D353" s="54" t="s">
        <v>550</v>
      </c>
      <c r="E353" s="54" t="str">
        <f>REPLACE(REPLACE(REPLACE(D353,3,," "),5,," "),8,," ")</f>
        <v>14 1 01 76520</v>
      </c>
      <c r="F353" s="54" t="s">
        <v>357</v>
      </c>
      <c r="G353" s="91">
        <f t="shared" si="70"/>
        <v>188.921</v>
      </c>
      <c r="H353" s="91">
        <f t="shared" si="70"/>
        <v>0</v>
      </c>
      <c r="I353" s="91">
        <f t="shared" si="69"/>
        <v>188.921</v>
      </c>
      <c r="J353" s="140">
        <f t="shared" si="70"/>
        <v>0</v>
      </c>
      <c r="K353" s="91">
        <f aca="true" t="shared" si="72" ref="K353:K442">I353+J353</f>
        <v>188.921</v>
      </c>
      <c r="L353" s="91">
        <f t="shared" si="70"/>
        <v>0</v>
      </c>
      <c r="M353" s="91">
        <f t="shared" si="70"/>
        <v>0</v>
      </c>
      <c r="N353" s="131">
        <f t="shared" si="67"/>
        <v>0</v>
      </c>
      <c r="O353" s="91">
        <f t="shared" si="71"/>
        <v>0</v>
      </c>
      <c r="P353" s="91">
        <f t="shared" si="71"/>
        <v>0</v>
      </c>
      <c r="Q353" s="131">
        <f t="shared" si="68"/>
        <v>0</v>
      </c>
    </row>
    <row r="354" spans="1:17" s="100" customFormat="1" ht="38.25">
      <c r="A354" s="53" t="s">
        <v>175</v>
      </c>
      <c r="B354" s="54" t="s">
        <v>35</v>
      </c>
      <c r="C354" s="54" t="s">
        <v>29</v>
      </c>
      <c r="D354" s="54" t="s">
        <v>550</v>
      </c>
      <c r="E354" s="54" t="str">
        <f>REPLACE(REPLACE(REPLACE(D354,3,," "),5,," "),8,," ")</f>
        <v>14 1 01 76520</v>
      </c>
      <c r="F354" s="54" t="s">
        <v>68</v>
      </c>
      <c r="G354" s="91">
        <f>'приложение 6'!H416</f>
        <v>188.921</v>
      </c>
      <c r="H354" s="91">
        <f>'приложение 6'!I416</f>
        <v>0</v>
      </c>
      <c r="I354" s="91">
        <f t="shared" si="69"/>
        <v>188.921</v>
      </c>
      <c r="J354" s="140">
        <f>'приложение 6'!K416</f>
        <v>0</v>
      </c>
      <c r="K354" s="91">
        <f t="shared" si="72"/>
        <v>188.921</v>
      </c>
      <c r="L354" s="91">
        <f>'приложение 6'!M416</f>
        <v>0</v>
      </c>
      <c r="M354" s="91">
        <f>'приложение 6'!N416</f>
        <v>0</v>
      </c>
      <c r="N354" s="131">
        <f t="shared" si="67"/>
        <v>0</v>
      </c>
      <c r="O354" s="91">
        <f>'приложение 6'!P416</f>
        <v>0</v>
      </c>
      <c r="P354" s="91">
        <f>'приложение 6'!Q416</f>
        <v>0</v>
      </c>
      <c r="Q354" s="131">
        <f t="shared" si="68"/>
        <v>0</v>
      </c>
    </row>
    <row r="355" spans="1:17" ht="25.5" customHeight="1">
      <c r="A355" s="53" t="s">
        <v>442</v>
      </c>
      <c r="B355" s="54" t="s">
        <v>35</v>
      </c>
      <c r="C355" s="54" t="s">
        <v>29</v>
      </c>
      <c r="D355" s="54" t="s">
        <v>441</v>
      </c>
      <c r="E355" s="54" t="str">
        <f t="shared" si="66"/>
        <v>14 1 F2 00000</v>
      </c>
      <c r="F355" s="54"/>
      <c r="G355" s="91">
        <f>G356</f>
        <v>11499.79975</v>
      </c>
      <c r="H355" s="91">
        <f>H356</f>
        <v>1515.15152</v>
      </c>
      <c r="I355" s="91">
        <f t="shared" si="69"/>
        <v>13014.95127</v>
      </c>
      <c r="J355" s="140">
        <f>J356</f>
        <v>106.06083</v>
      </c>
      <c r="K355" s="91">
        <f t="shared" si="72"/>
        <v>13121.0121</v>
      </c>
      <c r="L355" s="91">
        <f>L356</f>
        <v>0</v>
      </c>
      <c r="M355" s="91">
        <f>M356</f>
        <v>0</v>
      </c>
      <c r="N355" s="131">
        <f t="shared" si="67"/>
        <v>0</v>
      </c>
      <c r="O355" s="91">
        <f>O356</f>
        <v>0</v>
      </c>
      <c r="P355" s="91">
        <f>P356</f>
        <v>0</v>
      </c>
      <c r="Q355" s="131">
        <f t="shared" si="68"/>
        <v>0</v>
      </c>
    </row>
    <row r="356" spans="1:19" ht="17.25" customHeight="1">
      <c r="A356" s="53" t="s">
        <v>443</v>
      </c>
      <c r="B356" s="54" t="s">
        <v>35</v>
      </c>
      <c r="C356" s="54" t="s">
        <v>29</v>
      </c>
      <c r="D356" s="54" t="s">
        <v>440</v>
      </c>
      <c r="E356" s="54" t="str">
        <f t="shared" si="66"/>
        <v>14 1 F2 55550</v>
      </c>
      <c r="F356" s="54"/>
      <c r="G356" s="91">
        <f>G357+G359</f>
        <v>11499.79975</v>
      </c>
      <c r="H356" s="91">
        <f>H357+H359</f>
        <v>1515.15152</v>
      </c>
      <c r="I356" s="91">
        <f t="shared" si="69"/>
        <v>13014.95127</v>
      </c>
      <c r="J356" s="140">
        <f>J357+J359</f>
        <v>106.06083</v>
      </c>
      <c r="K356" s="91">
        <f t="shared" si="72"/>
        <v>13121.0121</v>
      </c>
      <c r="L356" s="91">
        <f>L357+L359</f>
        <v>0</v>
      </c>
      <c r="M356" s="91">
        <f>M357+M359</f>
        <v>0</v>
      </c>
      <c r="N356" s="131">
        <f t="shared" si="67"/>
        <v>0</v>
      </c>
      <c r="O356" s="91">
        <f>O357+O359</f>
        <v>0</v>
      </c>
      <c r="P356" s="91">
        <f>P357+P359</f>
        <v>0</v>
      </c>
      <c r="Q356" s="131">
        <f t="shared" si="68"/>
        <v>0</v>
      </c>
      <c r="S356" s="144"/>
    </row>
    <row r="357" spans="1:17" ht="25.5">
      <c r="A357" s="53" t="s">
        <v>373</v>
      </c>
      <c r="B357" s="54" t="s">
        <v>35</v>
      </c>
      <c r="C357" s="54" t="s">
        <v>29</v>
      </c>
      <c r="D357" s="54" t="s">
        <v>440</v>
      </c>
      <c r="E357" s="54" t="str">
        <f>REPLACE(REPLACE(REPLACE(D357,3,," "),5,," "),8,," ")</f>
        <v>14 1 F2 55550</v>
      </c>
      <c r="F357" s="54" t="s">
        <v>355</v>
      </c>
      <c r="G357" s="91">
        <f>G358</f>
        <v>4278.16935</v>
      </c>
      <c r="H357" s="91">
        <f>H358</f>
        <v>1515.15152</v>
      </c>
      <c r="I357" s="91">
        <f t="shared" si="69"/>
        <v>5793.32087</v>
      </c>
      <c r="J357" s="140">
        <f>J358</f>
        <v>106.06083</v>
      </c>
      <c r="K357" s="91">
        <f t="shared" si="72"/>
        <v>5899.3817</v>
      </c>
      <c r="L357" s="91">
        <f>L358</f>
        <v>0</v>
      </c>
      <c r="M357" s="91">
        <f>M358</f>
        <v>0</v>
      </c>
      <c r="N357" s="131">
        <f t="shared" si="67"/>
        <v>0</v>
      </c>
      <c r="O357" s="91">
        <f>O358</f>
        <v>0</v>
      </c>
      <c r="P357" s="91">
        <f>P358</f>
        <v>0</v>
      </c>
      <c r="Q357" s="131">
        <f t="shared" si="68"/>
        <v>0</v>
      </c>
    </row>
    <row r="358" spans="1:17" ht="25.5">
      <c r="A358" s="53" t="s">
        <v>289</v>
      </c>
      <c r="B358" s="54" t="s">
        <v>35</v>
      </c>
      <c r="C358" s="54" t="s">
        <v>29</v>
      </c>
      <c r="D358" s="54" t="s">
        <v>440</v>
      </c>
      <c r="E358" s="54" t="str">
        <f>REPLACE(REPLACE(REPLACE(D358,3,," "),5,," "),8,," ")</f>
        <v>14 1 F2 55550</v>
      </c>
      <c r="F358" s="54" t="s">
        <v>288</v>
      </c>
      <c r="G358" s="91">
        <f>'приложение 6'!H420+'приложение 6'!H476</f>
        <v>4278.16935</v>
      </c>
      <c r="H358" s="91">
        <f>'приложение 6'!I420+'приложение 6'!I476</f>
        <v>1515.15152</v>
      </c>
      <c r="I358" s="91">
        <f t="shared" si="69"/>
        <v>5793.32087</v>
      </c>
      <c r="J358" s="140">
        <f>'приложение 6'!K420+'приложение 6'!K476</f>
        <v>106.06083</v>
      </c>
      <c r="K358" s="91">
        <f t="shared" si="72"/>
        <v>5899.3817</v>
      </c>
      <c r="L358" s="91">
        <f>'приложение 6'!M420</f>
        <v>0</v>
      </c>
      <c r="M358" s="91">
        <f>'приложение 6'!N420</f>
        <v>0</v>
      </c>
      <c r="N358" s="131">
        <f t="shared" si="67"/>
        <v>0</v>
      </c>
      <c r="O358" s="91">
        <f>'приложение 6'!P420</f>
        <v>0</v>
      </c>
      <c r="P358" s="91">
        <f>'приложение 6'!Q420</f>
        <v>0</v>
      </c>
      <c r="Q358" s="131">
        <f t="shared" si="68"/>
        <v>0</v>
      </c>
    </row>
    <row r="359" spans="1:17" ht="15.75" customHeight="1">
      <c r="A359" s="53" t="s">
        <v>356</v>
      </c>
      <c r="B359" s="54" t="s">
        <v>35</v>
      </c>
      <c r="C359" s="54" t="s">
        <v>29</v>
      </c>
      <c r="D359" s="54" t="s">
        <v>440</v>
      </c>
      <c r="E359" s="54" t="str">
        <f aca="true" t="shared" si="73" ref="E359:E448">REPLACE(REPLACE(REPLACE(D359,3,," "),5,," "),8,," ")</f>
        <v>14 1 F2 55550</v>
      </c>
      <c r="F359" s="54" t="s">
        <v>357</v>
      </c>
      <c r="G359" s="91">
        <f>G360</f>
        <v>7221.6304</v>
      </c>
      <c r="H359" s="91">
        <f>H360</f>
        <v>0</v>
      </c>
      <c r="I359" s="91">
        <f t="shared" si="69"/>
        <v>7221.6304</v>
      </c>
      <c r="J359" s="140">
        <f>J360</f>
        <v>0</v>
      </c>
      <c r="K359" s="91">
        <f t="shared" si="72"/>
        <v>7221.6304</v>
      </c>
      <c r="L359" s="91">
        <f>L360</f>
        <v>0</v>
      </c>
      <c r="M359" s="91">
        <f>M360</f>
        <v>0</v>
      </c>
      <c r="N359" s="131">
        <f t="shared" si="67"/>
        <v>0</v>
      </c>
      <c r="O359" s="91">
        <f>O360</f>
        <v>0</v>
      </c>
      <c r="P359" s="91">
        <f>P360</f>
        <v>0</v>
      </c>
      <c r="Q359" s="131">
        <f t="shared" si="68"/>
        <v>0</v>
      </c>
    </row>
    <row r="360" spans="1:17" ht="38.25">
      <c r="A360" s="53" t="s">
        <v>395</v>
      </c>
      <c r="B360" s="54" t="s">
        <v>35</v>
      </c>
      <c r="C360" s="54" t="s">
        <v>29</v>
      </c>
      <c r="D360" s="54" t="s">
        <v>440</v>
      </c>
      <c r="E360" s="54" t="str">
        <f t="shared" si="73"/>
        <v>14 1 F2 55550</v>
      </c>
      <c r="F360" s="54" t="s">
        <v>68</v>
      </c>
      <c r="G360" s="91">
        <f>'приложение 6'!H422</f>
        <v>7221.6304</v>
      </c>
      <c r="H360" s="91">
        <f>'приложение 6'!I422</f>
        <v>0</v>
      </c>
      <c r="I360" s="91">
        <f t="shared" si="69"/>
        <v>7221.6304</v>
      </c>
      <c r="J360" s="140">
        <f>'приложение 6'!K422</f>
        <v>0</v>
      </c>
      <c r="K360" s="91">
        <f t="shared" si="72"/>
        <v>7221.6304</v>
      </c>
      <c r="L360" s="91">
        <f>'приложение 6'!M422</f>
        <v>0</v>
      </c>
      <c r="M360" s="91">
        <f>'приложение 6'!N422</f>
        <v>0</v>
      </c>
      <c r="N360" s="131">
        <f t="shared" si="67"/>
        <v>0</v>
      </c>
      <c r="O360" s="91">
        <f>'приложение 6'!P422</f>
        <v>0</v>
      </c>
      <c r="P360" s="91">
        <f>'приложение 6'!Q422</f>
        <v>0</v>
      </c>
      <c r="Q360" s="131">
        <f t="shared" si="68"/>
        <v>0</v>
      </c>
    </row>
    <row r="361" spans="1:17" ht="25.5">
      <c r="A361" s="53" t="s">
        <v>445</v>
      </c>
      <c r="B361" s="54" t="s">
        <v>35</v>
      </c>
      <c r="C361" s="54" t="s">
        <v>29</v>
      </c>
      <c r="D361" s="54" t="s">
        <v>438</v>
      </c>
      <c r="E361" s="54" t="str">
        <f t="shared" si="73"/>
        <v>14 1 F2 55551</v>
      </c>
      <c r="F361" s="54"/>
      <c r="G361" s="91">
        <f>G362+G364</f>
        <v>10747.47475</v>
      </c>
      <c r="H361" s="91">
        <f>H362+H364</f>
        <v>1515.15152</v>
      </c>
      <c r="I361" s="91">
        <f t="shared" si="69"/>
        <v>12262.626269999999</v>
      </c>
      <c r="J361" s="140">
        <f>J362+J364</f>
        <v>-1E-05</v>
      </c>
      <c r="K361" s="91">
        <f t="shared" si="72"/>
        <v>12262.62626</v>
      </c>
      <c r="L361" s="91">
        <f>L362+L364</f>
        <v>0</v>
      </c>
      <c r="M361" s="91">
        <f>M362+M364</f>
        <v>0</v>
      </c>
      <c r="N361" s="131">
        <f t="shared" si="67"/>
        <v>0</v>
      </c>
      <c r="O361" s="91">
        <f>O362+O364</f>
        <v>0</v>
      </c>
      <c r="P361" s="91">
        <f>P362+P364</f>
        <v>0</v>
      </c>
      <c r="Q361" s="131">
        <f t="shared" si="68"/>
        <v>0</v>
      </c>
    </row>
    <row r="362" spans="1:17" ht="25.5">
      <c r="A362" s="53" t="s">
        <v>373</v>
      </c>
      <c r="B362" s="54" t="s">
        <v>35</v>
      </c>
      <c r="C362" s="54" t="s">
        <v>29</v>
      </c>
      <c r="D362" s="54" t="s">
        <v>438</v>
      </c>
      <c r="E362" s="54" t="str">
        <f t="shared" si="73"/>
        <v>14 1 F2 55551</v>
      </c>
      <c r="F362" s="54" t="s">
        <v>355</v>
      </c>
      <c r="G362" s="91">
        <f>G363</f>
        <v>3998.2885</v>
      </c>
      <c r="H362" s="91">
        <f>H363</f>
        <v>1515.15152</v>
      </c>
      <c r="I362" s="91">
        <f t="shared" si="69"/>
        <v>5513.44002</v>
      </c>
      <c r="J362" s="140">
        <f>J363</f>
        <v>-1E-05</v>
      </c>
      <c r="K362" s="91">
        <f t="shared" si="72"/>
        <v>5513.44001</v>
      </c>
      <c r="L362" s="91">
        <f>L363</f>
        <v>0</v>
      </c>
      <c r="M362" s="91">
        <f>M363</f>
        <v>0</v>
      </c>
      <c r="N362" s="131">
        <f t="shared" si="67"/>
        <v>0</v>
      </c>
      <c r="O362" s="91">
        <f>O363</f>
        <v>0</v>
      </c>
      <c r="P362" s="91">
        <f>P363</f>
        <v>0</v>
      </c>
      <c r="Q362" s="131">
        <f t="shared" si="68"/>
        <v>0</v>
      </c>
    </row>
    <row r="363" spans="1:17" ht="25.5">
      <c r="A363" s="53" t="s">
        <v>289</v>
      </c>
      <c r="B363" s="54" t="s">
        <v>35</v>
      </c>
      <c r="C363" s="54" t="s">
        <v>29</v>
      </c>
      <c r="D363" s="54" t="s">
        <v>438</v>
      </c>
      <c r="E363" s="54" t="str">
        <f t="shared" si="73"/>
        <v>14 1 F2 55551</v>
      </c>
      <c r="F363" s="54" t="s">
        <v>288</v>
      </c>
      <c r="G363" s="91">
        <f>'приложение 6'!H425+'приложение 6'!H479</f>
        <v>3998.2885</v>
      </c>
      <c r="H363" s="91">
        <f>'приложение 6'!I425+'приложение 6'!I479</f>
        <v>1515.15152</v>
      </c>
      <c r="I363" s="91">
        <f t="shared" si="69"/>
        <v>5513.44002</v>
      </c>
      <c r="J363" s="140">
        <f>'приложение 6'!K425+'приложение 6'!K479</f>
        <v>-1E-05</v>
      </c>
      <c r="K363" s="91">
        <f t="shared" si="72"/>
        <v>5513.44001</v>
      </c>
      <c r="L363" s="91">
        <f>'приложение 6'!M425</f>
        <v>0</v>
      </c>
      <c r="M363" s="91">
        <f>'приложение 6'!N425</f>
        <v>0</v>
      </c>
      <c r="N363" s="131">
        <f t="shared" si="67"/>
        <v>0</v>
      </c>
      <c r="O363" s="91">
        <f>'приложение 6'!P425</f>
        <v>0</v>
      </c>
      <c r="P363" s="91">
        <f>'приложение 6'!Q425</f>
        <v>0</v>
      </c>
      <c r="Q363" s="131">
        <f t="shared" si="68"/>
        <v>0</v>
      </c>
    </row>
    <row r="364" spans="1:17" ht="15" customHeight="1">
      <c r="A364" s="53" t="s">
        <v>356</v>
      </c>
      <c r="B364" s="54" t="s">
        <v>35</v>
      </c>
      <c r="C364" s="54" t="s">
        <v>29</v>
      </c>
      <c r="D364" s="54" t="s">
        <v>438</v>
      </c>
      <c r="E364" s="54" t="str">
        <f t="shared" si="73"/>
        <v>14 1 F2 55551</v>
      </c>
      <c r="F364" s="54" t="s">
        <v>357</v>
      </c>
      <c r="G364" s="91">
        <f>G365</f>
        <v>6749.18625</v>
      </c>
      <c r="H364" s="91">
        <f>H365</f>
        <v>0</v>
      </c>
      <c r="I364" s="91">
        <f t="shared" si="69"/>
        <v>6749.18625</v>
      </c>
      <c r="J364" s="140">
        <f>J365</f>
        <v>0</v>
      </c>
      <c r="K364" s="91">
        <f t="shared" si="72"/>
        <v>6749.18625</v>
      </c>
      <c r="L364" s="91">
        <f>L365</f>
        <v>0</v>
      </c>
      <c r="M364" s="91">
        <f>M365</f>
        <v>0</v>
      </c>
      <c r="N364" s="131">
        <f t="shared" si="67"/>
        <v>0</v>
      </c>
      <c r="O364" s="91">
        <f>O365</f>
        <v>0</v>
      </c>
      <c r="P364" s="91">
        <f>P365</f>
        <v>0</v>
      </c>
      <c r="Q364" s="131">
        <f t="shared" si="68"/>
        <v>0</v>
      </c>
    </row>
    <row r="365" spans="1:17" ht="38.25">
      <c r="A365" s="53" t="s">
        <v>395</v>
      </c>
      <c r="B365" s="54" t="s">
        <v>35</v>
      </c>
      <c r="C365" s="54" t="s">
        <v>29</v>
      </c>
      <c r="D365" s="54" t="s">
        <v>438</v>
      </c>
      <c r="E365" s="54" t="str">
        <f t="shared" si="73"/>
        <v>14 1 F2 55551</v>
      </c>
      <c r="F365" s="54" t="s">
        <v>68</v>
      </c>
      <c r="G365" s="91">
        <f>'приложение 6'!H427</f>
        <v>6749.18625</v>
      </c>
      <c r="H365" s="91">
        <f>'приложение 6'!I427</f>
        <v>0</v>
      </c>
      <c r="I365" s="91">
        <f t="shared" si="69"/>
        <v>6749.18625</v>
      </c>
      <c r="J365" s="140">
        <f>'приложение 6'!K427</f>
        <v>0</v>
      </c>
      <c r="K365" s="91">
        <f t="shared" si="72"/>
        <v>6749.18625</v>
      </c>
      <c r="L365" s="91">
        <f>'приложение 6'!M427</f>
        <v>0</v>
      </c>
      <c r="M365" s="91">
        <f>'приложение 6'!N427</f>
        <v>0</v>
      </c>
      <c r="N365" s="131">
        <f t="shared" si="67"/>
        <v>0</v>
      </c>
      <c r="O365" s="91">
        <f>'приложение 6'!P427</f>
        <v>0</v>
      </c>
      <c r="P365" s="91">
        <f>'приложение 6'!Q427</f>
        <v>0</v>
      </c>
      <c r="Q365" s="131">
        <f t="shared" si="68"/>
        <v>0</v>
      </c>
    </row>
    <row r="366" spans="1:17" ht="25.5" hidden="1">
      <c r="A366" s="53" t="s">
        <v>446</v>
      </c>
      <c r="B366" s="54" t="s">
        <v>35</v>
      </c>
      <c r="C366" s="54" t="s">
        <v>29</v>
      </c>
      <c r="D366" s="54" t="s">
        <v>439</v>
      </c>
      <c r="E366" s="54" t="str">
        <f t="shared" si="73"/>
        <v>14 1 F2 55552</v>
      </c>
      <c r="F366" s="54"/>
      <c r="G366" s="91">
        <f>G367</f>
        <v>0</v>
      </c>
      <c r="H366" s="91">
        <f>H367</f>
        <v>0</v>
      </c>
      <c r="I366" s="91">
        <f t="shared" si="69"/>
        <v>0</v>
      </c>
      <c r="J366" s="140">
        <f>J367</f>
        <v>0</v>
      </c>
      <c r="K366" s="91">
        <f t="shared" si="72"/>
        <v>0</v>
      </c>
      <c r="L366" s="91">
        <f>L367</f>
        <v>0</v>
      </c>
      <c r="M366" s="91">
        <f>M367</f>
        <v>0</v>
      </c>
      <c r="N366" s="131">
        <f t="shared" si="67"/>
        <v>0</v>
      </c>
      <c r="O366" s="91">
        <f>O367</f>
        <v>0</v>
      </c>
      <c r="P366" s="91">
        <f>P367</f>
        <v>0</v>
      </c>
      <c r="Q366" s="131">
        <f t="shared" si="68"/>
        <v>0</v>
      </c>
    </row>
    <row r="367" spans="1:17" ht="25.5" hidden="1">
      <c r="A367" s="53" t="s">
        <v>38</v>
      </c>
      <c r="B367" s="54" t="s">
        <v>35</v>
      </c>
      <c r="C367" s="54" t="s">
        <v>29</v>
      </c>
      <c r="D367" s="54" t="s">
        <v>439</v>
      </c>
      <c r="E367" s="54" t="str">
        <f t="shared" si="73"/>
        <v>14 1 F2 55552</v>
      </c>
      <c r="F367" s="54" t="s">
        <v>355</v>
      </c>
      <c r="G367" s="91">
        <f>G368</f>
        <v>0</v>
      </c>
      <c r="H367" s="91">
        <f>H368</f>
        <v>0</v>
      </c>
      <c r="I367" s="91">
        <f t="shared" si="69"/>
        <v>0</v>
      </c>
      <c r="J367" s="140">
        <f>J368</f>
        <v>0</v>
      </c>
      <c r="K367" s="91">
        <f t="shared" si="72"/>
        <v>0</v>
      </c>
      <c r="L367" s="91">
        <f>L368</f>
        <v>0</v>
      </c>
      <c r="M367" s="91">
        <f>M368</f>
        <v>0</v>
      </c>
      <c r="N367" s="131">
        <f t="shared" si="67"/>
        <v>0</v>
      </c>
      <c r="O367" s="91">
        <f>O368</f>
        <v>0</v>
      </c>
      <c r="P367" s="91">
        <f>P368</f>
        <v>0</v>
      </c>
      <c r="Q367" s="131">
        <f t="shared" si="68"/>
        <v>0</v>
      </c>
    </row>
    <row r="368" spans="1:17" ht="25.5" hidden="1">
      <c r="A368" s="53" t="s">
        <v>289</v>
      </c>
      <c r="B368" s="54" t="s">
        <v>35</v>
      </c>
      <c r="C368" s="54" t="s">
        <v>29</v>
      </c>
      <c r="D368" s="54" t="s">
        <v>439</v>
      </c>
      <c r="E368" s="54" t="str">
        <f t="shared" si="73"/>
        <v>14 1 F2 55552</v>
      </c>
      <c r="F368" s="54" t="s">
        <v>288</v>
      </c>
      <c r="G368" s="91">
        <f>'приложение 6'!H430</f>
        <v>0</v>
      </c>
      <c r="H368" s="91">
        <f>'приложение 6'!I430</f>
        <v>0</v>
      </c>
      <c r="I368" s="91">
        <f t="shared" si="69"/>
        <v>0</v>
      </c>
      <c r="J368" s="140">
        <f>'приложение 6'!K430</f>
        <v>0</v>
      </c>
      <c r="K368" s="91">
        <f t="shared" si="72"/>
        <v>0</v>
      </c>
      <c r="L368" s="91">
        <f>'приложение 6'!M430</f>
        <v>0</v>
      </c>
      <c r="M368" s="91">
        <f>'приложение 6'!N430</f>
        <v>0</v>
      </c>
      <c r="N368" s="131">
        <f t="shared" si="67"/>
        <v>0</v>
      </c>
      <c r="O368" s="91">
        <f>'приложение 6'!P430</f>
        <v>0</v>
      </c>
      <c r="P368" s="91">
        <f>'приложение 6'!Q430</f>
        <v>0</v>
      </c>
      <c r="Q368" s="131">
        <f t="shared" si="68"/>
        <v>0</v>
      </c>
    </row>
    <row r="369" spans="1:17" ht="15.75" customHeight="1" hidden="1">
      <c r="A369" s="53" t="s">
        <v>356</v>
      </c>
      <c r="B369" s="54" t="s">
        <v>35</v>
      </c>
      <c r="C369" s="54" t="s">
        <v>29</v>
      </c>
      <c r="D369" s="54" t="s">
        <v>439</v>
      </c>
      <c r="E369" s="54" t="str">
        <f t="shared" si="73"/>
        <v>14 1 F2 55552</v>
      </c>
      <c r="F369" s="54" t="s">
        <v>357</v>
      </c>
      <c r="G369" s="91">
        <f>G370</f>
        <v>0</v>
      </c>
      <c r="H369" s="91">
        <f>H370</f>
        <v>0</v>
      </c>
      <c r="I369" s="91">
        <f t="shared" si="69"/>
        <v>0</v>
      </c>
      <c r="J369" s="140">
        <f>J370</f>
        <v>0</v>
      </c>
      <c r="K369" s="91">
        <f t="shared" si="72"/>
        <v>0</v>
      </c>
      <c r="L369" s="91">
        <f>L370</f>
        <v>0</v>
      </c>
      <c r="M369" s="91">
        <f>M370</f>
        <v>0</v>
      </c>
      <c r="N369" s="131">
        <f t="shared" si="67"/>
        <v>0</v>
      </c>
      <c r="O369" s="91">
        <f>O370</f>
        <v>0</v>
      </c>
      <c r="P369" s="91">
        <f>P370</f>
        <v>0</v>
      </c>
      <c r="Q369" s="131">
        <f t="shared" si="68"/>
        <v>0</v>
      </c>
    </row>
    <row r="370" spans="1:17" ht="38.25" hidden="1">
      <c r="A370" s="53" t="s">
        <v>395</v>
      </c>
      <c r="B370" s="54" t="s">
        <v>35</v>
      </c>
      <c r="C370" s="54" t="s">
        <v>29</v>
      </c>
      <c r="D370" s="54" t="s">
        <v>439</v>
      </c>
      <c r="E370" s="54" t="str">
        <f t="shared" si="73"/>
        <v>14 1 F2 55552</v>
      </c>
      <c r="F370" s="54" t="s">
        <v>68</v>
      </c>
      <c r="G370" s="91">
        <f>'приложение 6'!H432</f>
        <v>0</v>
      </c>
      <c r="H370" s="91">
        <f>'приложение 6'!I432</f>
        <v>0</v>
      </c>
      <c r="I370" s="91">
        <f t="shared" si="69"/>
        <v>0</v>
      </c>
      <c r="J370" s="140">
        <f>'приложение 6'!K432</f>
        <v>0</v>
      </c>
      <c r="K370" s="91">
        <f t="shared" si="72"/>
        <v>0</v>
      </c>
      <c r="L370" s="91">
        <f>'приложение 6'!M432</f>
        <v>0</v>
      </c>
      <c r="M370" s="91">
        <f>'приложение 6'!N432</f>
        <v>0</v>
      </c>
      <c r="N370" s="131">
        <f t="shared" si="67"/>
        <v>0</v>
      </c>
      <c r="O370" s="91">
        <f>'приложение 6'!P432</f>
        <v>0</v>
      </c>
      <c r="P370" s="91">
        <f>'приложение 6'!Q432</f>
        <v>0</v>
      </c>
      <c r="Q370" s="131">
        <f t="shared" si="68"/>
        <v>0</v>
      </c>
    </row>
    <row r="371" spans="1:17" ht="25.5">
      <c r="A371" s="53" t="s">
        <v>447</v>
      </c>
      <c r="B371" s="54" t="s">
        <v>35</v>
      </c>
      <c r="C371" s="54" t="s">
        <v>29</v>
      </c>
      <c r="D371" s="54" t="s">
        <v>437</v>
      </c>
      <c r="E371" s="54" t="str">
        <f t="shared" si="73"/>
        <v>14 1 F2 55553</v>
      </c>
      <c r="F371" s="54"/>
      <c r="G371" s="91">
        <f>G372+G374</f>
        <v>752.325</v>
      </c>
      <c r="H371" s="91">
        <f>H372+H374</f>
        <v>0</v>
      </c>
      <c r="I371" s="91">
        <f t="shared" si="69"/>
        <v>752.325</v>
      </c>
      <c r="J371" s="140">
        <f>J372+J374</f>
        <v>106.06084</v>
      </c>
      <c r="K371" s="91">
        <f t="shared" si="72"/>
        <v>858.38584</v>
      </c>
      <c r="L371" s="91">
        <f>L372+L374</f>
        <v>0</v>
      </c>
      <c r="M371" s="91">
        <f>M372+M374</f>
        <v>0</v>
      </c>
      <c r="N371" s="131">
        <f t="shared" si="67"/>
        <v>0</v>
      </c>
      <c r="O371" s="91">
        <f>O372+O374</f>
        <v>0</v>
      </c>
      <c r="P371" s="91">
        <f>P372+P374</f>
        <v>0</v>
      </c>
      <c r="Q371" s="131">
        <f t="shared" si="68"/>
        <v>0</v>
      </c>
    </row>
    <row r="372" spans="1:17" ht="25.5">
      <c r="A372" s="53" t="s">
        <v>373</v>
      </c>
      <c r="B372" s="54" t="s">
        <v>35</v>
      </c>
      <c r="C372" s="54" t="s">
        <v>29</v>
      </c>
      <c r="D372" s="54" t="s">
        <v>437</v>
      </c>
      <c r="E372" s="54" t="str">
        <f t="shared" si="73"/>
        <v>14 1 F2 55553</v>
      </c>
      <c r="F372" s="54" t="s">
        <v>355</v>
      </c>
      <c r="G372" s="91">
        <f>G373</f>
        <v>279.88085</v>
      </c>
      <c r="H372" s="91">
        <f>H373</f>
        <v>0</v>
      </c>
      <c r="I372" s="91">
        <f t="shared" si="69"/>
        <v>279.88085</v>
      </c>
      <c r="J372" s="140">
        <f>J373</f>
        <v>106.06084</v>
      </c>
      <c r="K372" s="91">
        <f t="shared" si="72"/>
        <v>385.94169</v>
      </c>
      <c r="L372" s="91">
        <f>L373</f>
        <v>0</v>
      </c>
      <c r="M372" s="91">
        <f>M373</f>
        <v>0</v>
      </c>
      <c r="N372" s="131">
        <f t="shared" si="67"/>
        <v>0</v>
      </c>
      <c r="O372" s="91">
        <f>O373</f>
        <v>0</v>
      </c>
      <c r="P372" s="91">
        <f>P373</f>
        <v>0</v>
      </c>
      <c r="Q372" s="131">
        <f t="shared" si="68"/>
        <v>0</v>
      </c>
    </row>
    <row r="373" spans="1:17" ht="25.5">
      <c r="A373" s="53" t="s">
        <v>289</v>
      </c>
      <c r="B373" s="54" t="s">
        <v>35</v>
      </c>
      <c r="C373" s="54" t="s">
        <v>29</v>
      </c>
      <c r="D373" s="54" t="s">
        <v>437</v>
      </c>
      <c r="E373" s="54" t="str">
        <f t="shared" si="73"/>
        <v>14 1 F2 55553</v>
      </c>
      <c r="F373" s="54" t="s">
        <v>288</v>
      </c>
      <c r="G373" s="91">
        <f>'приложение 6'!H435+'приложение 6'!H482</f>
        <v>279.88085</v>
      </c>
      <c r="H373" s="91">
        <f>'приложение 6'!I435+'приложение 6'!I482</f>
        <v>0</v>
      </c>
      <c r="I373" s="91">
        <f t="shared" si="69"/>
        <v>279.88085</v>
      </c>
      <c r="J373" s="140">
        <f>'приложение 6'!K435+'приложение 6'!K482</f>
        <v>106.06084</v>
      </c>
      <c r="K373" s="91">
        <f t="shared" si="72"/>
        <v>385.94169</v>
      </c>
      <c r="L373" s="91">
        <f>'приложение 6'!M435</f>
        <v>0</v>
      </c>
      <c r="M373" s="91">
        <f>'приложение 6'!N435</f>
        <v>0</v>
      </c>
      <c r="N373" s="131">
        <f t="shared" si="67"/>
        <v>0</v>
      </c>
      <c r="O373" s="91">
        <f>'приложение 6'!P435</f>
        <v>0</v>
      </c>
      <c r="P373" s="91">
        <f>'приложение 6'!Q435</f>
        <v>0</v>
      </c>
      <c r="Q373" s="131">
        <f t="shared" si="68"/>
        <v>0</v>
      </c>
    </row>
    <row r="374" spans="1:17" ht="18" customHeight="1">
      <c r="A374" s="53" t="s">
        <v>356</v>
      </c>
      <c r="B374" s="54" t="s">
        <v>35</v>
      </c>
      <c r="C374" s="54" t="s">
        <v>29</v>
      </c>
      <c r="D374" s="54" t="s">
        <v>437</v>
      </c>
      <c r="E374" s="54" t="str">
        <f t="shared" si="73"/>
        <v>14 1 F2 55553</v>
      </c>
      <c r="F374" s="54" t="s">
        <v>357</v>
      </c>
      <c r="G374" s="91">
        <f>G375</f>
        <v>472.44415</v>
      </c>
      <c r="H374" s="91">
        <f>H375</f>
        <v>0</v>
      </c>
      <c r="I374" s="91">
        <f t="shared" si="69"/>
        <v>472.44415</v>
      </c>
      <c r="J374" s="140">
        <f>J375</f>
        <v>0</v>
      </c>
      <c r="K374" s="91">
        <f t="shared" si="72"/>
        <v>472.44415</v>
      </c>
      <c r="L374" s="91">
        <f>L375</f>
        <v>0</v>
      </c>
      <c r="M374" s="91">
        <f>M375</f>
        <v>0</v>
      </c>
      <c r="N374" s="131">
        <f t="shared" si="67"/>
        <v>0</v>
      </c>
      <c r="O374" s="91">
        <f>O375</f>
        <v>0</v>
      </c>
      <c r="P374" s="91">
        <f>P375</f>
        <v>0</v>
      </c>
      <c r="Q374" s="131">
        <f t="shared" si="68"/>
        <v>0</v>
      </c>
    </row>
    <row r="375" spans="1:17" ht="37.5" customHeight="1">
      <c r="A375" s="53" t="s">
        <v>175</v>
      </c>
      <c r="B375" s="54" t="s">
        <v>35</v>
      </c>
      <c r="C375" s="54" t="s">
        <v>29</v>
      </c>
      <c r="D375" s="54" t="s">
        <v>437</v>
      </c>
      <c r="E375" s="54" t="str">
        <f t="shared" si="73"/>
        <v>14 1 F2 55553</v>
      </c>
      <c r="F375" s="54" t="s">
        <v>68</v>
      </c>
      <c r="G375" s="91">
        <f>'приложение 6'!H437</f>
        <v>472.44415</v>
      </c>
      <c r="H375" s="91">
        <f>'приложение 6'!I437</f>
        <v>0</v>
      </c>
      <c r="I375" s="91">
        <f t="shared" si="69"/>
        <v>472.44415</v>
      </c>
      <c r="J375" s="140">
        <f>'приложение 6'!K437</f>
        <v>0</v>
      </c>
      <c r="K375" s="91">
        <f t="shared" si="72"/>
        <v>472.44415</v>
      </c>
      <c r="L375" s="91">
        <f>'приложение 6'!M437</f>
        <v>0</v>
      </c>
      <c r="M375" s="91">
        <f>'приложение 6'!N437</f>
        <v>0</v>
      </c>
      <c r="N375" s="131">
        <f t="shared" si="67"/>
        <v>0</v>
      </c>
      <c r="O375" s="91">
        <f>'приложение 6'!P437</f>
        <v>0</v>
      </c>
      <c r="P375" s="91">
        <f>'приложение 6'!Q437</f>
        <v>0</v>
      </c>
      <c r="Q375" s="131">
        <f t="shared" si="68"/>
        <v>0</v>
      </c>
    </row>
    <row r="376" spans="1:17" ht="12.75">
      <c r="A376" s="53" t="s">
        <v>99</v>
      </c>
      <c r="B376" s="54" t="s">
        <v>35</v>
      </c>
      <c r="C376" s="54" t="s">
        <v>29</v>
      </c>
      <c r="D376" s="54"/>
      <c r="E376" s="54" t="s">
        <v>568</v>
      </c>
      <c r="F376" s="54"/>
      <c r="G376" s="91"/>
      <c r="H376" s="91"/>
      <c r="I376" s="91"/>
      <c r="J376" s="140">
        <f>J377</f>
        <v>403.08700000000005</v>
      </c>
      <c r="K376" s="91">
        <f t="shared" si="72"/>
        <v>403.08700000000005</v>
      </c>
      <c r="L376" s="91"/>
      <c r="M376" s="91"/>
      <c r="N376" s="131"/>
      <c r="O376" s="91"/>
      <c r="P376" s="91"/>
      <c r="Q376" s="131"/>
    </row>
    <row r="377" spans="1:17" ht="12.75">
      <c r="A377" s="53" t="s">
        <v>298</v>
      </c>
      <c r="B377" s="54" t="s">
        <v>35</v>
      </c>
      <c r="C377" s="54" t="s">
        <v>29</v>
      </c>
      <c r="D377" s="54"/>
      <c r="E377" s="54" t="s">
        <v>638</v>
      </c>
      <c r="F377" s="54"/>
      <c r="G377" s="91"/>
      <c r="H377" s="91"/>
      <c r="I377" s="91"/>
      <c r="J377" s="140">
        <f>J378</f>
        <v>403.08700000000005</v>
      </c>
      <c r="K377" s="91">
        <f t="shared" si="72"/>
        <v>403.08700000000005</v>
      </c>
      <c r="L377" s="91"/>
      <c r="M377" s="91"/>
      <c r="N377" s="131"/>
      <c r="O377" s="91"/>
      <c r="P377" s="91"/>
      <c r="Q377" s="131"/>
    </row>
    <row r="378" spans="1:17" ht="12.75">
      <c r="A378" s="53" t="s">
        <v>300</v>
      </c>
      <c r="B378" s="54" t="s">
        <v>35</v>
      </c>
      <c r="C378" s="54" t="s">
        <v>29</v>
      </c>
      <c r="D378" s="54"/>
      <c r="E378" s="54" t="s">
        <v>639</v>
      </c>
      <c r="F378" s="54"/>
      <c r="G378" s="91"/>
      <c r="H378" s="91"/>
      <c r="I378" s="91"/>
      <c r="J378" s="140">
        <f>J379+J381</f>
        <v>403.08700000000005</v>
      </c>
      <c r="K378" s="91">
        <f t="shared" si="72"/>
        <v>403.08700000000005</v>
      </c>
      <c r="L378" s="91"/>
      <c r="M378" s="91"/>
      <c r="N378" s="131"/>
      <c r="O378" s="91"/>
      <c r="P378" s="91"/>
      <c r="Q378" s="131"/>
    </row>
    <row r="379" spans="1:17" ht="25.5">
      <c r="A379" s="53" t="s">
        <v>354</v>
      </c>
      <c r="B379" s="54" t="s">
        <v>35</v>
      </c>
      <c r="C379" s="54" t="s">
        <v>29</v>
      </c>
      <c r="D379" s="54"/>
      <c r="E379" s="54" t="s">
        <v>639</v>
      </c>
      <c r="F379" s="54" t="s">
        <v>355</v>
      </c>
      <c r="G379" s="91"/>
      <c r="H379" s="91"/>
      <c r="I379" s="91"/>
      <c r="J379" s="140">
        <f>J380</f>
        <v>372.523</v>
      </c>
      <c r="K379" s="91">
        <f t="shared" si="72"/>
        <v>372.523</v>
      </c>
      <c r="L379" s="91"/>
      <c r="M379" s="91"/>
      <c r="N379" s="131"/>
      <c r="O379" s="91"/>
      <c r="P379" s="91"/>
      <c r="Q379" s="131"/>
    </row>
    <row r="380" spans="1:17" ht="25.5">
      <c r="A380" s="53" t="s">
        <v>289</v>
      </c>
      <c r="B380" s="54" t="s">
        <v>35</v>
      </c>
      <c r="C380" s="54" t="s">
        <v>29</v>
      </c>
      <c r="D380" s="54"/>
      <c r="E380" s="54" t="s">
        <v>639</v>
      </c>
      <c r="F380" s="54" t="s">
        <v>288</v>
      </c>
      <c r="G380" s="91"/>
      <c r="H380" s="91"/>
      <c r="I380" s="91"/>
      <c r="J380" s="140">
        <f>'приложение 6'!K442</f>
        <v>372.523</v>
      </c>
      <c r="K380" s="91">
        <f t="shared" si="72"/>
        <v>372.523</v>
      </c>
      <c r="L380" s="91"/>
      <c r="M380" s="91"/>
      <c r="N380" s="131"/>
      <c r="O380" s="91"/>
      <c r="P380" s="91"/>
      <c r="Q380" s="131"/>
    </row>
    <row r="381" spans="1:17" ht="12.75">
      <c r="A381" s="53" t="s">
        <v>356</v>
      </c>
      <c r="B381" s="54" t="s">
        <v>35</v>
      </c>
      <c r="C381" s="54" t="s">
        <v>29</v>
      </c>
      <c r="D381" s="54"/>
      <c r="E381" s="54" t="s">
        <v>639</v>
      </c>
      <c r="F381" s="54" t="s">
        <v>357</v>
      </c>
      <c r="G381" s="91"/>
      <c r="H381" s="91"/>
      <c r="I381" s="91"/>
      <c r="J381" s="140">
        <f>J382</f>
        <v>30.564</v>
      </c>
      <c r="K381" s="91">
        <f t="shared" si="72"/>
        <v>30.564</v>
      </c>
      <c r="L381" s="91"/>
      <c r="M381" s="91"/>
      <c r="N381" s="131"/>
      <c r="O381" s="91"/>
      <c r="P381" s="91"/>
      <c r="Q381" s="131"/>
    </row>
    <row r="382" spans="1:17" ht="12.75">
      <c r="A382" s="53" t="s">
        <v>368</v>
      </c>
      <c r="B382" s="54" t="s">
        <v>35</v>
      </c>
      <c r="C382" s="54" t="s">
        <v>29</v>
      </c>
      <c r="D382" s="54"/>
      <c r="E382" s="54" t="s">
        <v>639</v>
      </c>
      <c r="F382" s="54" t="s">
        <v>369</v>
      </c>
      <c r="G382" s="91"/>
      <c r="H382" s="91"/>
      <c r="I382" s="91"/>
      <c r="J382" s="140">
        <f>'приложение 6'!K444</f>
        <v>30.564</v>
      </c>
      <c r="K382" s="91">
        <f t="shared" si="72"/>
        <v>30.564</v>
      </c>
      <c r="L382" s="91"/>
      <c r="M382" s="91"/>
      <c r="N382" s="131"/>
      <c r="O382" s="91"/>
      <c r="P382" s="91"/>
      <c r="Q382" s="131"/>
    </row>
    <row r="383" spans="1:17" ht="14.25" customHeight="1">
      <c r="A383" s="57" t="s">
        <v>72</v>
      </c>
      <c r="B383" s="59" t="s">
        <v>35</v>
      </c>
      <c r="C383" s="59" t="s">
        <v>35</v>
      </c>
      <c r="D383" s="59"/>
      <c r="E383" s="59" t="str">
        <f t="shared" si="73"/>
        <v>   </v>
      </c>
      <c r="F383" s="59"/>
      <c r="G383" s="96">
        <f aca="true" t="shared" si="74" ref="G383:M386">G384</f>
        <v>19809.02</v>
      </c>
      <c r="H383" s="96">
        <f t="shared" si="74"/>
        <v>0</v>
      </c>
      <c r="I383" s="91">
        <f t="shared" si="69"/>
        <v>19809.02</v>
      </c>
      <c r="J383" s="210">
        <f>J384+J397+J407</f>
        <v>96095.234</v>
      </c>
      <c r="K383" s="91">
        <f t="shared" si="72"/>
        <v>115904.254</v>
      </c>
      <c r="L383" s="96">
        <f t="shared" si="74"/>
        <v>20467.33</v>
      </c>
      <c r="M383" s="96">
        <f t="shared" si="74"/>
        <v>0</v>
      </c>
      <c r="N383" s="131">
        <f t="shared" si="67"/>
        <v>20467.33</v>
      </c>
      <c r="O383" s="96">
        <f aca="true" t="shared" si="75" ref="O383:P386">O384</f>
        <v>21111.16</v>
      </c>
      <c r="P383" s="96">
        <f t="shared" si="75"/>
        <v>0</v>
      </c>
      <c r="Q383" s="131">
        <f t="shared" si="68"/>
        <v>21111.16</v>
      </c>
    </row>
    <row r="384" spans="1:17" ht="26.25" customHeight="1">
      <c r="A384" s="53" t="s">
        <v>598</v>
      </c>
      <c r="B384" s="54" t="s">
        <v>35</v>
      </c>
      <c r="C384" s="54" t="s">
        <v>35</v>
      </c>
      <c r="D384" s="54" t="s">
        <v>140</v>
      </c>
      <c r="E384" s="54" t="str">
        <f t="shared" si="73"/>
        <v>08 0 00 00000</v>
      </c>
      <c r="F384" s="54"/>
      <c r="G384" s="91">
        <f t="shared" si="74"/>
        <v>19809.02</v>
      </c>
      <c r="H384" s="91">
        <f t="shared" si="74"/>
        <v>0</v>
      </c>
      <c r="I384" s="91">
        <f t="shared" si="69"/>
        <v>19809.02</v>
      </c>
      <c r="J384" s="140">
        <f t="shared" si="74"/>
        <v>44.6</v>
      </c>
      <c r="K384" s="91">
        <f t="shared" si="72"/>
        <v>19853.62</v>
      </c>
      <c r="L384" s="91">
        <f t="shared" si="74"/>
        <v>20467.33</v>
      </c>
      <c r="M384" s="91">
        <f t="shared" si="74"/>
        <v>0</v>
      </c>
      <c r="N384" s="131">
        <f t="shared" si="67"/>
        <v>20467.33</v>
      </c>
      <c r="O384" s="91">
        <f t="shared" si="75"/>
        <v>21111.16</v>
      </c>
      <c r="P384" s="91">
        <f t="shared" si="75"/>
        <v>0</v>
      </c>
      <c r="Q384" s="131">
        <f t="shared" si="68"/>
        <v>21111.16</v>
      </c>
    </row>
    <row r="385" spans="1:17" ht="38.25">
      <c r="A385" s="53" t="s">
        <v>613</v>
      </c>
      <c r="B385" s="54" t="s">
        <v>35</v>
      </c>
      <c r="C385" s="54" t="s">
        <v>35</v>
      </c>
      <c r="D385" s="54" t="s">
        <v>172</v>
      </c>
      <c r="E385" s="54" t="str">
        <f t="shared" si="73"/>
        <v>08 7 00 00000</v>
      </c>
      <c r="F385" s="54"/>
      <c r="G385" s="91">
        <f t="shared" si="74"/>
        <v>19809.02</v>
      </c>
      <c r="H385" s="91">
        <f t="shared" si="74"/>
        <v>0</v>
      </c>
      <c r="I385" s="91">
        <f t="shared" si="69"/>
        <v>19809.02</v>
      </c>
      <c r="J385" s="140">
        <f t="shared" si="74"/>
        <v>44.6</v>
      </c>
      <c r="K385" s="91">
        <f t="shared" si="72"/>
        <v>19853.62</v>
      </c>
      <c r="L385" s="91">
        <f t="shared" si="74"/>
        <v>20467.33</v>
      </c>
      <c r="M385" s="91">
        <f t="shared" si="74"/>
        <v>0</v>
      </c>
      <c r="N385" s="131">
        <f t="shared" si="67"/>
        <v>20467.33</v>
      </c>
      <c r="O385" s="91">
        <f t="shared" si="75"/>
        <v>21111.16</v>
      </c>
      <c r="P385" s="91">
        <f t="shared" si="75"/>
        <v>0</v>
      </c>
      <c r="Q385" s="131">
        <f t="shared" si="68"/>
        <v>21111.16</v>
      </c>
    </row>
    <row r="386" spans="1:17" ht="25.5">
      <c r="A386" s="53" t="s">
        <v>380</v>
      </c>
      <c r="B386" s="54" t="s">
        <v>35</v>
      </c>
      <c r="C386" s="54" t="s">
        <v>35</v>
      </c>
      <c r="D386" s="54" t="s">
        <v>205</v>
      </c>
      <c r="E386" s="54" t="str">
        <f t="shared" si="73"/>
        <v>08 7 02 00000</v>
      </c>
      <c r="F386" s="54"/>
      <c r="G386" s="91">
        <f t="shared" si="74"/>
        <v>19809.02</v>
      </c>
      <c r="H386" s="91">
        <f t="shared" si="74"/>
        <v>0</v>
      </c>
      <c r="I386" s="91">
        <f t="shared" si="69"/>
        <v>19809.02</v>
      </c>
      <c r="J386" s="140">
        <f t="shared" si="74"/>
        <v>44.6</v>
      </c>
      <c r="K386" s="91">
        <f t="shared" si="72"/>
        <v>19853.62</v>
      </c>
      <c r="L386" s="91">
        <f t="shared" si="74"/>
        <v>20467.33</v>
      </c>
      <c r="M386" s="91">
        <f t="shared" si="74"/>
        <v>0</v>
      </c>
      <c r="N386" s="131">
        <f t="shared" si="67"/>
        <v>20467.33</v>
      </c>
      <c r="O386" s="91">
        <f t="shared" si="75"/>
        <v>21111.16</v>
      </c>
      <c r="P386" s="91">
        <f t="shared" si="75"/>
        <v>0</v>
      </c>
      <c r="Q386" s="131">
        <f t="shared" si="68"/>
        <v>21111.16</v>
      </c>
    </row>
    <row r="387" spans="1:17" ht="15.75" customHeight="1">
      <c r="A387" s="53" t="s">
        <v>75</v>
      </c>
      <c r="B387" s="54" t="s">
        <v>35</v>
      </c>
      <c r="C387" s="54" t="s">
        <v>35</v>
      </c>
      <c r="D387" s="54" t="s">
        <v>206</v>
      </c>
      <c r="E387" s="54" t="str">
        <f t="shared" si="73"/>
        <v>08 7 02 75010</v>
      </c>
      <c r="F387" s="54"/>
      <c r="G387" s="91">
        <f>G388+G390+G392+G394</f>
        <v>19809.02</v>
      </c>
      <c r="H387" s="91">
        <f>H388+H390+H392+H394</f>
        <v>0</v>
      </c>
      <c r="I387" s="91">
        <f t="shared" si="69"/>
        <v>19809.02</v>
      </c>
      <c r="J387" s="140">
        <f>J388+J390+J392+J394</f>
        <v>44.6</v>
      </c>
      <c r="K387" s="91">
        <f t="shared" si="72"/>
        <v>19853.62</v>
      </c>
      <c r="L387" s="91">
        <f>L388+L390+L392+L394</f>
        <v>20467.33</v>
      </c>
      <c r="M387" s="91">
        <f>M388+M390+M392+M394</f>
        <v>0</v>
      </c>
      <c r="N387" s="131">
        <f t="shared" si="67"/>
        <v>20467.33</v>
      </c>
      <c r="O387" s="91">
        <f>O388+O390+O392+O394</f>
        <v>21111.16</v>
      </c>
      <c r="P387" s="91">
        <f>P388+P390+P392+P394</f>
        <v>0</v>
      </c>
      <c r="Q387" s="131">
        <f t="shared" si="68"/>
        <v>21111.16</v>
      </c>
    </row>
    <row r="388" spans="1:17" ht="49.5" customHeight="1">
      <c r="A388" s="63" t="s">
        <v>352</v>
      </c>
      <c r="B388" s="54" t="s">
        <v>35</v>
      </c>
      <c r="C388" s="54" t="s">
        <v>35</v>
      </c>
      <c r="D388" s="54" t="s">
        <v>206</v>
      </c>
      <c r="E388" s="54" t="str">
        <f t="shared" si="73"/>
        <v>08 7 02 75010</v>
      </c>
      <c r="F388" s="54" t="s">
        <v>353</v>
      </c>
      <c r="G388" s="91">
        <f>G389</f>
        <v>9364.79</v>
      </c>
      <c r="H388" s="91">
        <f>H389</f>
        <v>0</v>
      </c>
      <c r="I388" s="91">
        <f t="shared" si="69"/>
        <v>9364.79</v>
      </c>
      <c r="J388" s="140">
        <f>J389</f>
        <v>0</v>
      </c>
      <c r="K388" s="91">
        <f t="shared" si="72"/>
        <v>9364.79</v>
      </c>
      <c r="L388" s="91">
        <f>L389</f>
        <v>9739.26</v>
      </c>
      <c r="M388" s="91">
        <f>M389</f>
        <v>0</v>
      </c>
      <c r="N388" s="131">
        <f t="shared" si="67"/>
        <v>9739.26</v>
      </c>
      <c r="O388" s="91">
        <f>O389</f>
        <v>10128.72</v>
      </c>
      <c r="P388" s="91">
        <f>P389</f>
        <v>0</v>
      </c>
      <c r="Q388" s="131">
        <f t="shared" si="68"/>
        <v>10128.72</v>
      </c>
    </row>
    <row r="389" spans="1:17" ht="14.25" customHeight="1">
      <c r="A389" s="53" t="s">
        <v>367</v>
      </c>
      <c r="B389" s="54" t="s">
        <v>35</v>
      </c>
      <c r="C389" s="54" t="s">
        <v>35</v>
      </c>
      <c r="D389" s="54" t="s">
        <v>206</v>
      </c>
      <c r="E389" s="54" t="str">
        <f t="shared" si="73"/>
        <v>08 7 02 75010</v>
      </c>
      <c r="F389" s="54" t="s">
        <v>366</v>
      </c>
      <c r="G389" s="91">
        <f>'приложение 6'!H451</f>
        <v>9364.79</v>
      </c>
      <c r="H389" s="91">
        <f>'приложение 6'!I451</f>
        <v>0</v>
      </c>
      <c r="I389" s="91">
        <f t="shared" si="69"/>
        <v>9364.79</v>
      </c>
      <c r="J389" s="140">
        <f>'приложение 6'!K451</f>
        <v>0</v>
      </c>
      <c r="K389" s="91">
        <f t="shared" si="72"/>
        <v>9364.79</v>
      </c>
      <c r="L389" s="91">
        <f>'приложение 6'!M451</f>
        <v>9739.26</v>
      </c>
      <c r="M389" s="91">
        <f>'приложение 6'!N451</f>
        <v>0</v>
      </c>
      <c r="N389" s="131">
        <f t="shared" si="67"/>
        <v>9739.26</v>
      </c>
      <c r="O389" s="91">
        <f>'приложение 6'!P451</f>
        <v>10128.72</v>
      </c>
      <c r="P389" s="91">
        <f>'приложение 6'!Q451</f>
        <v>0</v>
      </c>
      <c r="Q389" s="131">
        <f t="shared" si="68"/>
        <v>10128.72</v>
      </c>
    </row>
    <row r="390" spans="1:17" ht="27.75" customHeight="1">
      <c r="A390" s="53" t="s">
        <v>354</v>
      </c>
      <c r="B390" s="54" t="s">
        <v>35</v>
      </c>
      <c r="C390" s="54" t="s">
        <v>35</v>
      </c>
      <c r="D390" s="54" t="s">
        <v>206</v>
      </c>
      <c r="E390" s="54" t="str">
        <f t="shared" si="73"/>
        <v>08 7 02 75010</v>
      </c>
      <c r="F390" s="54" t="s">
        <v>355</v>
      </c>
      <c r="G390" s="91">
        <f>G391</f>
        <v>9200.23</v>
      </c>
      <c r="H390" s="91">
        <f>H391</f>
        <v>0</v>
      </c>
      <c r="I390" s="91">
        <f t="shared" si="69"/>
        <v>9200.23</v>
      </c>
      <c r="J390" s="140">
        <f>J391</f>
        <v>44.6</v>
      </c>
      <c r="K390" s="91">
        <f t="shared" si="72"/>
        <v>9244.83</v>
      </c>
      <c r="L390" s="91">
        <f>L391</f>
        <v>9484.07</v>
      </c>
      <c r="M390" s="91">
        <f>M391</f>
        <v>0</v>
      </c>
      <c r="N390" s="131">
        <f t="shared" si="67"/>
        <v>9484.07</v>
      </c>
      <c r="O390" s="91">
        <f>O391</f>
        <v>9738.44</v>
      </c>
      <c r="P390" s="91">
        <f>P391</f>
        <v>0</v>
      </c>
      <c r="Q390" s="131">
        <f t="shared" si="68"/>
        <v>9738.44</v>
      </c>
    </row>
    <row r="391" spans="1:17" ht="27.75" customHeight="1">
      <c r="A391" s="53" t="s">
        <v>289</v>
      </c>
      <c r="B391" s="54" t="s">
        <v>35</v>
      </c>
      <c r="C391" s="54" t="s">
        <v>35</v>
      </c>
      <c r="D391" s="54" t="s">
        <v>206</v>
      </c>
      <c r="E391" s="54" t="str">
        <f t="shared" si="73"/>
        <v>08 7 02 75010</v>
      </c>
      <c r="F391" s="54" t="s">
        <v>288</v>
      </c>
      <c r="G391" s="91">
        <f>'приложение 6'!H453</f>
        <v>9200.23</v>
      </c>
      <c r="H391" s="91">
        <f>'приложение 6'!I453</f>
        <v>0</v>
      </c>
      <c r="I391" s="91">
        <f t="shared" si="69"/>
        <v>9200.23</v>
      </c>
      <c r="J391" s="140">
        <f>'приложение 6'!K453</f>
        <v>44.6</v>
      </c>
      <c r="K391" s="91">
        <f t="shared" si="72"/>
        <v>9244.83</v>
      </c>
      <c r="L391" s="91">
        <f>'приложение 6'!M453</f>
        <v>9484.07</v>
      </c>
      <c r="M391" s="91">
        <f>'приложение 6'!N453</f>
        <v>0</v>
      </c>
      <c r="N391" s="131">
        <f t="shared" si="67"/>
        <v>9484.07</v>
      </c>
      <c r="O391" s="91">
        <f>'приложение 6'!P453</f>
        <v>9738.44</v>
      </c>
      <c r="P391" s="91">
        <f>'приложение 6'!Q453</f>
        <v>0</v>
      </c>
      <c r="Q391" s="131">
        <f t="shared" si="68"/>
        <v>9738.44</v>
      </c>
    </row>
    <row r="392" spans="1:17" ht="18" customHeight="1" hidden="1">
      <c r="A392" s="66" t="s">
        <v>359</v>
      </c>
      <c r="B392" s="54" t="s">
        <v>35</v>
      </c>
      <c r="C392" s="54" t="s">
        <v>35</v>
      </c>
      <c r="D392" s="54" t="s">
        <v>206</v>
      </c>
      <c r="E392" s="54" t="str">
        <f t="shared" si="73"/>
        <v>08 7 02 75010</v>
      </c>
      <c r="F392" s="54" t="s">
        <v>360</v>
      </c>
      <c r="G392" s="91">
        <f>G393</f>
        <v>0</v>
      </c>
      <c r="H392" s="91">
        <f>H393</f>
        <v>0</v>
      </c>
      <c r="I392" s="91">
        <f t="shared" si="69"/>
        <v>0</v>
      </c>
      <c r="J392" s="140">
        <f>J393</f>
        <v>0</v>
      </c>
      <c r="K392" s="91">
        <f t="shared" si="72"/>
        <v>0</v>
      </c>
      <c r="L392" s="91">
        <f>L393</f>
        <v>0</v>
      </c>
      <c r="M392" s="91">
        <f>M393</f>
        <v>0</v>
      </c>
      <c r="N392" s="131">
        <f t="shared" si="67"/>
        <v>0</v>
      </c>
      <c r="O392" s="91">
        <f>O393</f>
        <v>0</v>
      </c>
      <c r="P392" s="91">
        <f>P393</f>
        <v>0</v>
      </c>
      <c r="Q392" s="131">
        <f t="shared" si="68"/>
        <v>0</v>
      </c>
    </row>
    <row r="393" spans="1:17" ht="27.75" customHeight="1" hidden="1">
      <c r="A393" s="53" t="s">
        <v>296</v>
      </c>
      <c r="B393" s="54" t="s">
        <v>35</v>
      </c>
      <c r="C393" s="54" t="s">
        <v>35</v>
      </c>
      <c r="D393" s="54" t="s">
        <v>206</v>
      </c>
      <c r="E393" s="54" t="str">
        <f t="shared" si="73"/>
        <v>08 7 02 75010</v>
      </c>
      <c r="F393" s="54" t="s">
        <v>295</v>
      </c>
      <c r="G393" s="91">
        <f>'приложение 6'!H455</f>
        <v>0</v>
      </c>
      <c r="H393" s="91">
        <f>'приложение 6'!I455</f>
        <v>0</v>
      </c>
      <c r="I393" s="91">
        <f t="shared" si="69"/>
        <v>0</v>
      </c>
      <c r="J393" s="140">
        <f>'приложение 6'!K455</f>
        <v>0</v>
      </c>
      <c r="K393" s="91">
        <f t="shared" si="72"/>
        <v>0</v>
      </c>
      <c r="L393" s="91">
        <f>'приложение 6'!M455</f>
        <v>0</v>
      </c>
      <c r="M393" s="91">
        <f>'приложение 6'!N455</f>
        <v>0</v>
      </c>
      <c r="N393" s="131">
        <f t="shared" si="67"/>
        <v>0</v>
      </c>
      <c r="O393" s="91">
        <f>'приложение 6'!P455</f>
        <v>0</v>
      </c>
      <c r="P393" s="91">
        <f>'приложение 6'!Q455</f>
        <v>0</v>
      </c>
      <c r="Q393" s="131">
        <f t="shared" si="68"/>
        <v>0</v>
      </c>
    </row>
    <row r="394" spans="1:17" ht="17.25" customHeight="1">
      <c r="A394" s="66" t="s">
        <v>356</v>
      </c>
      <c r="B394" s="54" t="s">
        <v>35</v>
      </c>
      <c r="C394" s="54" t="s">
        <v>35</v>
      </c>
      <c r="D394" s="54" t="s">
        <v>206</v>
      </c>
      <c r="E394" s="54" t="str">
        <f t="shared" si="73"/>
        <v>08 7 02 75010</v>
      </c>
      <c r="F394" s="54" t="s">
        <v>357</v>
      </c>
      <c r="G394" s="91">
        <f>G395+G396</f>
        <v>1244</v>
      </c>
      <c r="H394" s="91">
        <f>H395+H396</f>
        <v>0</v>
      </c>
      <c r="I394" s="91">
        <f t="shared" si="69"/>
        <v>1244</v>
      </c>
      <c r="J394" s="140">
        <f>J395+J396</f>
        <v>0</v>
      </c>
      <c r="K394" s="91">
        <f t="shared" si="72"/>
        <v>1244</v>
      </c>
      <c r="L394" s="91">
        <f>L395+L396</f>
        <v>1244</v>
      </c>
      <c r="M394" s="91">
        <f>M395+M396</f>
        <v>0</v>
      </c>
      <c r="N394" s="131">
        <f t="shared" si="67"/>
        <v>1244</v>
      </c>
      <c r="O394" s="91">
        <f>O395+O396</f>
        <v>1244</v>
      </c>
      <c r="P394" s="91">
        <f>P395+P396</f>
        <v>0</v>
      </c>
      <c r="Q394" s="131">
        <f t="shared" si="68"/>
        <v>1244</v>
      </c>
    </row>
    <row r="395" spans="1:17" ht="15.75" customHeight="1" hidden="1">
      <c r="A395" s="66" t="s">
        <v>368</v>
      </c>
      <c r="B395" s="54" t="s">
        <v>35</v>
      </c>
      <c r="C395" s="54" t="s">
        <v>35</v>
      </c>
      <c r="D395" s="54" t="s">
        <v>206</v>
      </c>
      <c r="E395" s="54" t="str">
        <f>REPLACE(REPLACE(REPLACE(D395,3,," "),5,," "),8,," ")</f>
        <v>08 7 02 75010</v>
      </c>
      <c r="F395" s="54" t="s">
        <v>369</v>
      </c>
      <c r="G395" s="91">
        <f>'приложение 6'!H457</f>
        <v>0</v>
      </c>
      <c r="H395" s="91">
        <f>'приложение 6'!I457</f>
        <v>0</v>
      </c>
      <c r="I395" s="91">
        <f t="shared" si="69"/>
        <v>0</v>
      </c>
      <c r="J395" s="140">
        <f>'приложение 6'!K457</f>
        <v>0</v>
      </c>
      <c r="K395" s="91">
        <f t="shared" si="72"/>
        <v>0</v>
      </c>
      <c r="L395" s="91">
        <f>'приложение 6'!M457</f>
        <v>0</v>
      </c>
      <c r="M395" s="91">
        <f>'приложение 6'!N457</f>
        <v>0</v>
      </c>
      <c r="N395" s="131">
        <f t="shared" si="67"/>
        <v>0</v>
      </c>
      <c r="O395" s="91">
        <f>'приложение 6'!P457</f>
        <v>0</v>
      </c>
      <c r="P395" s="91">
        <f>'приложение 6'!Q457</f>
        <v>0</v>
      </c>
      <c r="Q395" s="131">
        <f t="shared" si="68"/>
        <v>0</v>
      </c>
    </row>
    <row r="396" spans="1:17" ht="15.75" customHeight="1">
      <c r="A396" s="66" t="s">
        <v>292</v>
      </c>
      <c r="B396" s="54" t="s">
        <v>35</v>
      </c>
      <c r="C396" s="54" t="s">
        <v>35</v>
      </c>
      <c r="D396" s="54" t="s">
        <v>206</v>
      </c>
      <c r="E396" s="54" t="str">
        <f t="shared" si="73"/>
        <v>08 7 02 75010</v>
      </c>
      <c r="F396" s="54" t="s">
        <v>287</v>
      </c>
      <c r="G396" s="91">
        <f>'приложение 6'!H458</f>
        <v>1244</v>
      </c>
      <c r="H396" s="91">
        <f>'приложение 6'!I458</f>
        <v>0</v>
      </c>
      <c r="I396" s="91">
        <f t="shared" si="69"/>
        <v>1244</v>
      </c>
      <c r="J396" s="140">
        <f>'приложение 6'!K458</f>
        <v>0</v>
      </c>
      <c r="K396" s="91">
        <f t="shared" si="72"/>
        <v>1244</v>
      </c>
      <c r="L396" s="91">
        <f>'приложение 6'!M458</f>
        <v>1244</v>
      </c>
      <c r="M396" s="91">
        <f>'приложение 6'!N458</f>
        <v>0</v>
      </c>
      <c r="N396" s="131">
        <f t="shared" si="67"/>
        <v>1244</v>
      </c>
      <c r="O396" s="91">
        <f>'приложение 6'!P458</f>
        <v>1244</v>
      </c>
      <c r="P396" s="91">
        <f>'приложение 6'!Q458</f>
        <v>0</v>
      </c>
      <c r="Q396" s="131">
        <f t="shared" si="68"/>
        <v>1244</v>
      </c>
    </row>
    <row r="397" spans="1:17" ht="25.5">
      <c r="A397" s="53" t="s">
        <v>633</v>
      </c>
      <c r="B397" s="54" t="s">
        <v>35</v>
      </c>
      <c r="C397" s="54" t="s">
        <v>35</v>
      </c>
      <c r="D397" s="54"/>
      <c r="E397" s="54" t="s">
        <v>669</v>
      </c>
      <c r="F397" s="54"/>
      <c r="G397" s="91"/>
      <c r="H397" s="91"/>
      <c r="I397" s="91"/>
      <c r="J397" s="140">
        <f>J398</f>
        <v>93482.56</v>
      </c>
      <c r="K397" s="91">
        <f t="shared" si="72"/>
        <v>93482.56</v>
      </c>
      <c r="L397" s="91"/>
      <c r="M397" s="91"/>
      <c r="N397" s="131"/>
      <c r="O397" s="91"/>
      <c r="P397" s="91"/>
      <c r="Q397" s="131"/>
    </row>
    <row r="398" spans="1:17" ht="25.5">
      <c r="A398" s="53" t="s">
        <v>326</v>
      </c>
      <c r="B398" s="54" t="s">
        <v>35</v>
      </c>
      <c r="C398" s="54" t="s">
        <v>35</v>
      </c>
      <c r="D398" s="54"/>
      <c r="E398" s="54" t="s">
        <v>670</v>
      </c>
      <c r="F398" s="54"/>
      <c r="G398" s="91"/>
      <c r="H398" s="91"/>
      <c r="I398" s="91"/>
      <c r="J398" s="140">
        <f>J399</f>
        <v>93482.56</v>
      </c>
      <c r="K398" s="91">
        <f t="shared" si="72"/>
        <v>93482.56</v>
      </c>
      <c r="L398" s="91"/>
      <c r="M398" s="91"/>
      <c r="N398" s="131"/>
      <c r="O398" s="91"/>
      <c r="P398" s="91"/>
      <c r="Q398" s="131"/>
    </row>
    <row r="399" spans="1:17" ht="25.5">
      <c r="A399" s="53" t="s">
        <v>442</v>
      </c>
      <c r="B399" s="54" t="s">
        <v>35</v>
      </c>
      <c r="C399" s="54" t="s">
        <v>35</v>
      </c>
      <c r="D399" s="54"/>
      <c r="E399" s="54" t="s">
        <v>671</v>
      </c>
      <c r="F399" s="54"/>
      <c r="G399" s="91"/>
      <c r="H399" s="91"/>
      <c r="I399" s="91"/>
      <c r="J399" s="140">
        <f>J400</f>
        <v>93482.56</v>
      </c>
      <c r="K399" s="91">
        <f t="shared" si="72"/>
        <v>93482.56</v>
      </c>
      <c r="L399" s="91"/>
      <c r="M399" s="91"/>
      <c r="N399" s="131"/>
      <c r="O399" s="91"/>
      <c r="P399" s="91"/>
      <c r="Q399" s="131"/>
    </row>
    <row r="400" spans="1:17" ht="38.25">
      <c r="A400" s="53" t="s">
        <v>672</v>
      </c>
      <c r="B400" s="54" t="s">
        <v>35</v>
      </c>
      <c r="C400" s="54" t="s">
        <v>35</v>
      </c>
      <c r="D400" s="54"/>
      <c r="E400" s="54" t="s">
        <v>674</v>
      </c>
      <c r="F400" s="54"/>
      <c r="G400" s="91"/>
      <c r="H400" s="91"/>
      <c r="I400" s="91"/>
      <c r="J400" s="140">
        <f>J401+J404</f>
        <v>93482.56</v>
      </c>
      <c r="K400" s="91">
        <f t="shared" si="72"/>
        <v>93482.56</v>
      </c>
      <c r="L400" s="91"/>
      <c r="M400" s="91"/>
      <c r="N400" s="131"/>
      <c r="O400" s="91"/>
      <c r="P400" s="91"/>
      <c r="Q400" s="131"/>
    </row>
    <row r="401" spans="1:17" ht="51">
      <c r="A401" s="53" t="s">
        <v>642</v>
      </c>
      <c r="B401" s="54" t="s">
        <v>35</v>
      </c>
      <c r="C401" s="54" t="s">
        <v>35</v>
      </c>
      <c r="D401" s="54"/>
      <c r="E401" s="54" t="s">
        <v>673</v>
      </c>
      <c r="F401" s="54"/>
      <c r="G401" s="91"/>
      <c r="H401" s="91"/>
      <c r="I401" s="91"/>
      <c r="J401" s="140">
        <f>J402</f>
        <v>70000</v>
      </c>
      <c r="K401" s="91">
        <f t="shared" si="72"/>
        <v>70000</v>
      </c>
      <c r="L401" s="91"/>
      <c r="M401" s="91"/>
      <c r="N401" s="131"/>
      <c r="O401" s="91"/>
      <c r="P401" s="91"/>
      <c r="Q401" s="131"/>
    </row>
    <row r="402" spans="1:17" ht="25.5">
      <c r="A402" s="53" t="s">
        <v>373</v>
      </c>
      <c r="B402" s="54" t="s">
        <v>35</v>
      </c>
      <c r="C402" s="54" t="s">
        <v>35</v>
      </c>
      <c r="D402" s="54"/>
      <c r="E402" s="54" t="s">
        <v>673</v>
      </c>
      <c r="F402" s="54" t="s">
        <v>355</v>
      </c>
      <c r="G402" s="91"/>
      <c r="H402" s="91"/>
      <c r="I402" s="91"/>
      <c r="J402" s="140">
        <f>J403</f>
        <v>70000</v>
      </c>
      <c r="K402" s="91">
        <f t="shared" si="72"/>
        <v>70000</v>
      </c>
      <c r="L402" s="91"/>
      <c r="M402" s="91"/>
      <c r="N402" s="131"/>
      <c r="O402" s="91"/>
      <c r="P402" s="91"/>
      <c r="Q402" s="131"/>
    </row>
    <row r="403" spans="1:17" ht="25.5">
      <c r="A403" s="53" t="s">
        <v>289</v>
      </c>
      <c r="B403" s="54" t="s">
        <v>35</v>
      </c>
      <c r="C403" s="54" t="s">
        <v>35</v>
      </c>
      <c r="D403" s="54"/>
      <c r="E403" s="54" t="s">
        <v>673</v>
      </c>
      <c r="F403" s="54" t="s">
        <v>288</v>
      </c>
      <c r="G403" s="91"/>
      <c r="H403" s="91"/>
      <c r="I403" s="91"/>
      <c r="J403" s="140">
        <f>'приложение 6'!K490</f>
        <v>70000</v>
      </c>
      <c r="K403" s="91">
        <f t="shared" si="72"/>
        <v>70000</v>
      </c>
      <c r="L403" s="91"/>
      <c r="M403" s="91"/>
      <c r="N403" s="131"/>
      <c r="O403" s="91"/>
      <c r="P403" s="91"/>
      <c r="Q403" s="131"/>
    </row>
    <row r="404" spans="1:17" ht="51">
      <c r="A404" s="53" t="s">
        <v>643</v>
      </c>
      <c r="B404" s="54" t="s">
        <v>35</v>
      </c>
      <c r="C404" s="54" t="s">
        <v>35</v>
      </c>
      <c r="D404" s="54"/>
      <c r="E404" s="54" t="s">
        <v>675</v>
      </c>
      <c r="F404" s="54"/>
      <c r="G404" s="91"/>
      <c r="H404" s="91"/>
      <c r="I404" s="91"/>
      <c r="J404" s="140">
        <f>J405</f>
        <v>23482.56</v>
      </c>
      <c r="K404" s="91">
        <f t="shared" si="72"/>
        <v>23482.56</v>
      </c>
      <c r="L404" s="91"/>
      <c r="M404" s="91"/>
      <c r="N404" s="131"/>
      <c r="O404" s="91"/>
      <c r="P404" s="91"/>
      <c r="Q404" s="131"/>
    </row>
    <row r="405" spans="1:17" ht="25.5">
      <c r="A405" s="53" t="s">
        <v>373</v>
      </c>
      <c r="B405" s="54" t="s">
        <v>35</v>
      </c>
      <c r="C405" s="54" t="s">
        <v>35</v>
      </c>
      <c r="D405" s="54"/>
      <c r="E405" s="54" t="s">
        <v>675</v>
      </c>
      <c r="F405" s="54" t="s">
        <v>355</v>
      </c>
      <c r="G405" s="91"/>
      <c r="H405" s="91"/>
      <c r="I405" s="91"/>
      <c r="J405" s="140">
        <f>J406</f>
        <v>23482.56</v>
      </c>
      <c r="K405" s="91">
        <f t="shared" si="72"/>
        <v>23482.56</v>
      </c>
      <c r="L405" s="91"/>
      <c r="M405" s="91"/>
      <c r="N405" s="131"/>
      <c r="O405" s="91"/>
      <c r="P405" s="91"/>
      <c r="Q405" s="131"/>
    </row>
    <row r="406" spans="1:17" ht="25.5">
      <c r="A406" s="53" t="s">
        <v>289</v>
      </c>
      <c r="B406" s="54" t="s">
        <v>35</v>
      </c>
      <c r="C406" s="54" t="s">
        <v>35</v>
      </c>
      <c r="D406" s="54"/>
      <c r="E406" s="54" t="s">
        <v>675</v>
      </c>
      <c r="F406" s="54" t="s">
        <v>288</v>
      </c>
      <c r="G406" s="91"/>
      <c r="H406" s="91"/>
      <c r="I406" s="91"/>
      <c r="J406" s="140">
        <f>'приложение 6'!K493</f>
        <v>23482.56</v>
      </c>
      <c r="K406" s="91">
        <f t="shared" si="72"/>
        <v>23482.56</v>
      </c>
      <c r="L406" s="91"/>
      <c r="M406" s="91"/>
      <c r="N406" s="131"/>
      <c r="O406" s="91"/>
      <c r="P406" s="91"/>
      <c r="Q406" s="131"/>
    </row>
    <row r="407" spans="1:17" ht="15.75" customHeight="1">
      <c r="A407" s="53" t="s">
        <v>99</v>
      </c>
      <c r="B407" s="54" t="s">
        <v>35</v>
      </c>
      <c r="C407" s="54" t="s">
        <v>35</v>
      </c>
      <c r="D407" s="54"/>
      <c r="E407" s="54" t="s">
        <v>568</v>
      </c>
      <c r="F407" s="54"/>
      <c r="G407" s="91"/>
      <c r="H407" s="91"/>
      <c r="I407" s="91"/>
      <c r="J407" s="140">
        <f>J408</f>
        <v>2568.074</v>
      </c>
      <c r="K407" s="91">
        <f t="shared" si="72"/>
        <v>2568.074</v>
      </c>
      <c r="L407" s="91"/>
      <c r="M407" s="91"/>
      <c r="N407" s="131"/>
      <c r="O407" s="91"/>
      <c r="P407" s="91"/>
      <c r="Q407" s="131"/>
    </row>
    <row r="408" spans="1:17" ht="15.75" customHeight="1">
      <c r="A408" s="53" t="s">
        <v>298</v>
      </c>
      <c r="B408" s="54" t="s">
        <v>35</v>
      </c>
      <c r="C408" s="54" t="s">
        <v>35</v>
      </c>
      <c r="D408" s="54"/>
      <c r="E408" s="54" t="s">
        <v>638</v>
      </c>
      <c r="F408" s="54"/>
      <c r="G408" s="91"/>
      <c r="H408" s="91"/>
      <c r="I408" s="91"/>
      <c r="J408" s="140">
        <f>J409</f>
        <v>2568.074</v>
      </c>
      <c r="K408" s="91">
        <f t="shared" si="72"/>
        <v>2568.074</v>
      </c>
      <c r="L408" s="91"/>
      <c r="M408" s="91"/>
      <c r="N408" s="131"/>
      <c r="O408" s="91"/>
      <c r="P408" s="91"/>
      <c r="Q408" s="131"/>
    </row>
    <row r="409" spans="1:17" ht="25.5">
      <c r="A409" s="66" t="s">
        <v>641</v>
      </c>
      <c r="B409" s="54" t="s">
        <v>35</v>
      </c>
      <c r="C409" s="54" t="s">
        <v>35</v>
      </c>
      <c r="D409" s="54"/>
      <c r="E409" s="54" t="s">
        <v>640</v>
      </c>
      <c r="F409" s="54"/>
      <c r="G409" s="91"/>
      <c r="H409" s="91"/>
      <c r="I409" s="91"/>
      <c r="J409" s="140">
        <f>J410+J412+J414</f>
        <v>2568.074</v>
      </c>
      <c r="K409" s="91">
        <f t="shared" si="72"/>
        <v>2568.074</v>
      </c>
      <c r="L409" s="91"/>
      <c r="M409" s="91"/>
      <c r="N409" s="131"/>
      <c r="O409" s="91"/>
      <c r="P409" s="91"/>
      <c r="Q409" s="131"/>
    </row>
    <row r="410" spans="1:17" ht="51">
      <c r="A410" s="63" t="s">
        <v>352</v>
      </c>
      <c r="B410" s="54" t="s">
        <v>35</v>
      </c>
      <c r="C410" s="54" t="s">
        <v>35</v>
      </c>
      <c r="D410" s="54"/>
      <c r="E410" s="54" t="s">
        <v>640</v>
      </c>
      <c r="F410" s="54" t="s">
        <v>353</v>
      </c>
      <c r="G410" s="91"/>
      <c r="H410" s="91"/>
      <c r="I410" s="91"/>
      <c r="J410" s="140">
        <f>J411</f>
        <v>1193.88</v>
      </c>
      <c r="K410" s="91">
        <f t="shared" si="72"/>
        <v>1193.88</v>
      </c>
      <c r="L410" s="91"/>
      <c r="M410" s="91"/>
      <c r="N410" s="131"/>
      <c r="O410" s="91"/>
      <c r="P410" s="91"/>
      <c r="Q410" s="131"/>
    </row>
    <row r="411" spans="1:17" ht="15.75" customHeight="1">
      <c r="A411" s="53" t="s">
        <v>367</v>
      </c>
      <c r="B411" s="54" t="s">
        <v>35</v>
      </c>
      <c r="C411" s="54" t="s">
        <v>35</v>
      </c>
      <c r="D411" s="54"/>
      <c r="E411" s="54" t="s">
        <v>640</v>
      </c>
      <c r="F411" s="54" t="s">
        <v>366</v>
      </c>
      <c r="G411" s="91"/>
      <c r="H411" s="91"/>
      <c r="I411" s="91"/>
      <c r="J411" s="140">
        <f>'приложение 6'!K463</f>
        <v>1193.88</v>
      </c>
      <c r="K411" s="91">
        <f t="shared" si="72"/>
        <v>1193.88</v>
      </c>
      <c r="L411" s="91"/>
      <c r="M411" s="91"/>
      <c r="N411" s="131"/>
      <c r="O411" s="91"/>
      <c r="P411" s="91"/>
      <c r="Q411" s="131"/>
    </row>
    <row r="412" spans="1:17" ht="25.5">
      <c r="A412" s="53" t="s">
        <v>354</v>
      </c>
      <c r="B412" s="54" t="s">
        <v>35</v>
      </c>
      <c r="C412" s="54" t="s">
        <v>35</v>
      </c>
      <c r="D412" s="54"/>
      <c r="E412" s="54" t="s">
        <v>640</v>
      </c>
      <c r="F412" s="54" t="s">
        <v>355</v>
      </c>
      <c r="G412" s="91"/>
      <c r="H412" s="91"/>
      <c r="I412" s="91"/>
      <c r="J412" s="140">
        <f>J413</f>
        <v>1064.563</v>
      </c>
      <c r="K412" s="91">
        <f t="shared" si="72"/>
        <v>1064.563</v>
      </c>
      <c r="L412" s="91"/>
      <c r="M412" s="91"/>
      <c r="N412" s="131"/>
      <c r="O412" s="91"/>
      <c r="P412" s="91"/>
      <c r="Q412" s="131"/>
    </row>
    <row r="413" spans="1:17" ht="25.5">
      <c r="A413" s="53" t="s">
        <v>289</v>
      </c>
      <c r="B413" s="54" t="s">
        <v>35</v>
      </c>
      <c r="C413" s="54" t="s">
        <v>35</v>
      </c>
      <c r="D413" s="54"/>
      <c r="E413" s="54" t="s">
        <v>640</v>
      </c>
      <c r="F413" s="54" t="s">
        <v>288</v>
      </c>
      <c r="G413" s="91"/>
      <c r="H413" s="91"/>
      <c r="I413" s="91"/>
      <c r="J413" s="140">
        <f>'приложение 6'!K465</f>
        <v>1064.563</v>
      </c>
      <c r="K413" s="91">
        <f t="shared" si="72"/>
        <v>1064.563</v>
      </c>
      <c r="L413" s="91"/>
      <c r="M413" s="91"/>
      <c r="N413" s="131"/>
      <c r="O413" s="91"/>
      <c r="P413" s="91"/>
      <c r="Q413" s="131"/>
    </row>
    <row r="414" spans="1:17" ht="15.75" customHeight="1">
      <c r="A414" s="66" t="s">
        <v>356</v>
      </c>
      <c r="B414" s="54" t="s">
        <v>35</v>
      </c>
      <c r="C414" s="54" t="s">
        <v>35</v>
      </c>
      <c r="D414" s="54"/>
      <c r="E414" s="54" t="s">
        <v>640</v>
      </c>
      <c r="F414" s="54" t="s">
        <v>357</v>
      </c>
      <c r="G414" s="91"/>
      <c r="H414" s="91"/>
      <c r="I414" s="91"/>
      <c r="J414" s="140">
        <f>J415</f>
        <v>309.631</v>
      </c>
      <c r="K414" s="91">
        <f t="shared" si="72"/>
        <v>309.631</v>
      </c>
      <c r="L414" s="91"/>
      <c r="M414" s="91"/>
      <c r="N414" s="131"/>
      <c r="O414" s="91"/>
      <c r="P414" s="91"/>
      <c r="Q414" s="131"/>
    </row>
    <row r="415" spans="1:17" ht="15.75" customHeight="1">
      <c r="A415" s="66" t="s">
        <v>292</v>
      </c>
      <c r="B415" s="54" t="s">
        <v>35</v>
      </c>
      <c r="C415" s="54" t="s">
        <v>35</v>
      </c>
      <c r="D415" s="54"/>
      <c r="E415" s="54" t="s">
        <v>640</v>
      </c>
      <c r="F415" s="54" t="s">
        <v>287</v>
      </c>
      <c r="G415" s="91"/>
      <c r="H415" s="91"/>
      <c r="I415" s="91"/>
      <c r="J415" s="140">
        <f>'приложение 6'!K467</f>
        <v>309.631</v>
      </c>
      <c r="K415" s="91">
        <f t="shared" si="72"/>
        <v>309.631</v>
      </c>
      <c r="L415" s="91"/>
      <c r="M415" s="91"/>
      <c r="N415" s="131"/>
      <c r="O415" s="91"/>
      <c r="P415" s="91"/>
      <c r="Q415" s="131"/>
    </row>
    <row r="416" spans="1:17" ht="12.75">
      <c r="A416" s="53" t="s">
        <v>376</v>
      </c>
      <c r="B416" s="75" t="s">
        <v>36</v>
      </c>
      <c r="C416" s="75"/>
      <c r="D416" s="75"/>
      <c r="E416" s="75" t="str">
        <f t="shared" si="73"/>
        <v>   </v>
      </c>
      <c r="F416" s="75"/>
      <c r="G416" s="91">
        <f>G417</f>
        <v>20648.9</v>
      </c>
      <c r="H416" s="91">
        <f>H417</f>
        <v>-153.95999999999998</v>
      </c>
      <c r="I416" s="91">
        <f t="shared" si="69"/>
        <v>20494.940000000002</v>
      </c>
      <c r="J416" s="140">
        <f>J417</f>
        <v>-9908.4</v>
      </c>
      <c r="K416" s="91">
        <f t="shared" si="72"/>
        <v>10586.540000000003</v>
      </c>
      <c r="L416" s="91">
        <f>L417</f>
        <v>10679.6</v>
      </c>
      <c r="M416" s="91">
        <f>M417</f>
        <v>0</v>
      </c>
      <c r="N416" s="131">
        <f t="shared" si="67"/>
        <v>10679.6</v>
      </c>
      <c r="O416" s="91">
        <f>O417</f>
        <v>11139.59</v>
      </c>
      <c r="P416" s="91">
        <f>P417</f>
        <v>0</v>
      </c>
      <c r="Q416" s="131">
        <f t="shared" si="68"/>
        <v>11139.59</v>
      </c>
    </row>
    <row r="417" spans="1:17" s="97" customFormat="1" ht="17.25" customHeight="1">
      <c r="A417" s="57" t="s">
        <v>18</v>
      </c>
      <c r="B417" s="102" t="s">
        <v>36</v>
      </c>
      <c r="C417" s="102" t="s">
        <v>35</v>
      </c>
      <c r="D417" s="102"/>
      <c r="E417" s="102" t="str">
        <f t="shared" si="73"/>
        <v>   </v>
      </c>
      <c r="F417" s="102"/>
      <c r="G417" s="96">
        <f>G418</f>
        <v>20648.9</v>
      </c>
      <c r="H417" s="96">
        <f>H418</f>
        <v>-153.95999999999998</v>
      </c>
      <c r="I417" s="91">
        <f t="shared" si="69"/>
        <v>20494.940000000002</v>
      </c>
      <c r="J417" s="210">
        <f>J418</f>
        <v>-9908.4</v>
      </c>
      <c r="K417" s="91">
        <f t="shared" si="72"/>
        <v>10586.540000000003</v>
      </c>
      <c r="L417" s="96">
        <f>L418</f>
        <v>10679.6</v>
      </c>
      <c r="M417" s="96">
        <f>M418</f>
        <v>0</v>
      </c>
      <c r="N417" s="131">
        <f t="shared" si="67"/>
        <v>10679.6</v>
      </c>
      <c r="O417" s="96">
        <f>O418</f>
        <v>11139.59</v>
      </c>
      <c r="P417" s="96">
        <f>P418</f>
        <v>0</v>
      </c>
      <c r="Q417" s="131">
        <f t="shared" si="68"/>
        <v>11139.59</v>
      </c>
    </row>
    <row r="418" spans="1:17" ht="27.75" customHeight="1">
      <c r="A418" s="53" t="s">
        <v>614</v>
      </c>
      <c r="B418" s="54" t="s">
        <v>36</v>
      </c>
      <c r="C418" s="54" t="s">
        <v>35</v>
      </c>
      <c r="D418" s="54" t="s">
        <v>207</v>
      </c>
      <c r="E418" s="54" t="str">
        <f t="shared" si="73"/>
        <v>09 0 00 00000</v>
      </c>
      <c r="F418" s="54"/>
      <c r="G418" s="91">
        <f>G419+G436</f>
        <v>20648.9</v>
      </c>
      <c r="H418" s="91">
        <f>H419+H436</f>
        <v>-153.95999999999998</v>
      </c>
      <c r="I418" s="91">
        <f t="shared" si="69"/>
        <v>20494.940000000002</v>
      </c>
      <c r="J418" s="140">
        <f>J419+J436</f>
        <v>-9908.4</v>
      </c>
      <c r="K418" s="91">
        <f t="shared" si="72"/>
        <v>10586.540000000003</v>
      </c>
      <c r="L418" s="91">
        <f>L419+L436</f>
        <v>10679.6</v>
      </c>
      <c r="M418" s="91">
        <f>M419+M436</f>
        <v>0</v>
      </c>
      <c r="N418" s="131">
        <f t="shared" si="67"/>
        <v>10679.6</v>
      </c>
      <c r="O418" s="91">
        <f>O419+O436</f>
        <v>11139.59</v>
      </c>
      <c r="P418" s="91">
        <f>P419+P436</f>
        <v>0</v>
      </c>
      <c r="Q418" s="131">
        <f t="shared" si="68"/>
        <v>11139.59</v>
      </c>
    </row>
    <row r="419" spans="1:17" ht="25.5">
      <c r="A419" s="53" t="s">
        <v>347</v>
      </c>
      <c r="B419" s="54" t="s">
        <v>36</v>
      </c>
      <c r="C419" s="54" t="s">
        <v>35</v>
      </c>
      <c r="D419" s="54" t="s">
        <v>208</v>
      </c>
      <c r="E419" s="54" t="str">
        <f t="shared" si="73"/>
        <v>09 1 00 00000</v>
      </c>
      <c r="F419" s="54"/>
      <c r="G419" s="91">
        <f>G420+G426+G430</f>
        <v>11165.1</v>
      </c>
      <c r="H419" s="91">
        <f>H420+H426+H430</f>
        <v>88.55000000000001</v>
      </c>
      <c r="I419" s="91">
        <f t="shared" si="69"/>
        <v>11253.65</v>
      </c>
      <c r="J419" s="140">
        <f>J420+J426+J430</f>
        <v>-9946.4</v>
      </c>
      <c r="K419" s="91">
        <f t="shared" si="72"/>
        <v>1307.25</v>
      </c>
      <c r="L419" s="91">
        <f>L420+L426+L430</f>
        <v>941.9</v>
      </c>
      <c r="M419" s="91">
        <f>M420+M426+M430</f>
        <v>0</v>
      </c>
      <c r="N419" s="131">
        <f aca="true" t="shared" si="76" ref="N419:N482">L419+M419</f>
        <v>941.9</v>
      </c>
      <c r="O419" s="91">
        <f>O420+O426+O430</f>
        <v>1113.3</v>
      </c>
      <c r="P419" s="91">
        <f>P420+P426+P430</f>
        <v>0</v>
      </c>
      <c r="Q419" s="131">
        <f aca="true" t="shared" si="77" ref="Q419:Q482">O419+P419</f>
        <v>1113.3</v>
      </c>
    </row>
    <row r="420" spans="1:17" ht="37.5" customHeight="1">
      <c r="A420" s="53" t="s">
        <v>421</v>
      </c>
      <c r="B420" s="54" t="s">
        <v>36</v>
      </c>
      <c r="C420" s="54" t="s">
        <v>35</v>
      </c>
      <c r="D420" s="54" t="s">
        <v>399</v>
      </c>
      <c r="E420" s="54" t="str">
        <f t="shared" si="73"/>
        <v>09 1 01 00000</v>
      </c>
      <c r="F420" s="54"/>
      <c r="G420" s="103">
        <f>G421</f>
        <v>6600</v>
      </c>
      <c r="H420" s="103">
        <f>H421</f>
        <v>-100</v>
      </c>
      <c r="I420" s="91">
        <f t="shared" si="69"/>
        <v>6500</v>
      </c>
      <c r="J420" s="211">
        <f>J421</f>
        <v>-6500</v>
      </c>
      <c r="K420" s="91">
        <f t="shared" si="72"/>
        <v>0</v>
      </c>
      <c r="L420" s="103">
        <f>L421</f>
        <v>0</v>
      </c>
      <c r="M420" s="103">
        <f>M421</f>
        <v>0</v>
      </c>
      <c r="N420" s="131">
        <f t="shared" si="76"/>
        <v>0</v>
      </c>
      <c r="O420" s="103">
        <f>O421</f>
        <v>0</v>
      </c>
      <c r="P420" s="103">
        <f>P421</f>
        <v>0</v>
      </c>
      <c r="Q420" s="131">
        <f t="shared" si="77"/>
        <v>0</v>
      </c>
    </row>
    <row r="421" spans="1:17" s="104" customFormat="1" ht="16.5" customHeight="1">
      <c r="A421" s="53" t="s">
        <v>74</v>
      </c>
      <c r="B421" s="54" t="s">
        <v>36</v>
      </c>
      <c r="C421" s="54" t="s">
        <v>35</v>
      </c>
      <c r="D421" s="54" t="s">
        <v>401</v>
      </c>
      <c r="E421" s="54" t="str">
        <f>REPLACE(REPLACE(REPLACE(D421,3,," "),5,," "),8,," ")</f>
        <v>09 1 01 74030</v>
      </c>
      <c r="F421" s="54"/>
      <c r="G421" s="91">
        <f>G422+G424</f>
        <v>6600</v>
      </c>
      <c r="H421" s="91">
        <f>H422+H424</f>
        <v>-100</v>
      </c>
      <c r="I421" s="91">
        <f t="shared" si="69"/>
        <v>6500</v>
      </c>
      <c r="J421" s="140">
        <f>J422+J424</f>
        <v>-6500</v>
      </c>
      <c r="K421" s="91">
        <f t="shared" si="72"/>
        <v>0</v>
      </c>
      <c r="L421" s="91">
        <f>L422+L424</f>
        <v>0</v>
      </c>
      <c r="M421" s="91">
        <f>M422+M424</f>
        <v>0</v>
      </c>
      <c r="N421" s="131">
        <f t="shared" si="76"/>
        <v>0</v>
      </c>
      <c r="O421" s="91">
        <f>O422+O424</f>
        <v>0</v>
      </c>
      <c r="P421" s="91">
        <f>P422+P424</f>
        <v>0</v>
      </c>
      <c r="Q421" s="131">
        <f t="shared" si="77"/>
        <v>0</v>
      </c>
    </row>
    <row r="422" spans="1:17" s="104" customFormat="1" ht="25.5">
      <c r="A422" s="53" t="s">
        <v>354</v>
      </c>
      <c r="B422" s="54" t="s">
        <v>36</v>
      </c>
      <c r="C422" s="54" t="s">
        <v>35</v>
      </c>
      <c r="D422" s="54" t="s">
        <v>401</v>
      </c>
      <c r="E422" s="54" t="str">
        <f>REPLACE(REPLACE(REPLACE(D422,3,," "),5,," "),8,," ")</f>
        <v>09 1 01 74030</v>
      </c>
      <c r="F422" s="54" t="s">
        <v>355</v>
      </c>
      <c r="G422" s="91">
        <f>G423</f>
        <v>6600</v>
      </c>
      <c r="H422" s="91">
        <f>H423</f>
        <v>-100</v>
      </c>
      <c r="I422" s="91">
        <f t="shared" si="69"/>
        <v>6500</v>
      </c>
      <c r="J422" s="140">
        <f>J423</f>
        <v>-6500</v>
      </c>
      <c r="K422" s="91">
        <f t="shared" si="72"/>
        <v>0</v>
      </c>
      <c r="L422" s="91">
        <f>L423</f>
        <v>0</v>
      </c>
      <c r="M422" s="91">
        <f>M423</f>
        <v>0</v>
      </c>
      <c r="N422" s="131">
        <f t="shared" si="76"/>
        <v>0</v>
      </c>
      <c r="O422" s="91">
        <f>O423</f>
        <v>0</v>
      </c>
      <c r="P422" s="91">
        <f>P423</f>
        <v>0</v>
      </c>
      <c r="Q422" s="131">
        <f t="shared" si="77"/>
        <v>0</v>
      </c>
    </row>
    <row r="423" spans="1:17" s="104" customFormat="1" ht="25.5">
      <c r="A423" s="53" t="s">
        <v>289</v>
      </c>
      <c r="B423" s="54" t="s">
        <v>36</v>
      </c>
      <c r="C423" s="54" t="s">
        <v>35</v>
      </c>
      <c r="D423" s="54" t="s">
        <v>401</v>
      </c>
      <c r="E423" s="54" t="str">
        <f>REPLACE(REPLACE(REPLACE(D423,3,," "),5,," "),8,," ")</f>
        <v>09 1 01 74030</v>
      </c>
      <c r="F423" s="54" t="s">
        <v>288</v>
      </c>
      <c r="G423" s="91">
        <f>'приложение 6'!H501</f>
        <v>6600</v>
      </c>
      <c r="H423" s="91">
        <f>'приложение 6'!I501</f>
        <v>-100</v>
      </c>
      <c r="I423" s="91">
        <f t="shared" si="69"/>
        <v>6500</v>
      </c>
      <c r="J423" s="140">
        <f>'приложение 6'!K501</f>
        <v>-6500</v>
      </c>
      <c r="K423" s="91">
        <f t="shared" si="72"/>
        <v>0</v>
      </c>
      <c r="L423" s="91">
        <f>'приложение 6'!M501</f>
        <v>0</v>
      </c>
      <c r="M423" s="91">
        <f>'приложение 6'!N501</f>
        <v>0</v>
      </c>
      <c r="N423" s="131">
        <f t="shared" si="76"/>
        <v>0</v>
      </c>
      <c r="O423" s="91">
        <f>'приложение 6'!P501</f>
        <v>0</v>
      </c>
      <c r="P423" s="91">
        <f>'приложение 6'!Q501</f>
        <v>0</v>
      </c>
      <c r="Q423" s="131">
        <f t="shared" si="77"/>
        <v>0</v>
      </c>
    </row>
    <row r="424" spans="1:17" ht="25.5" hidden="1">
      <c r="A424" s="53" t="s">
        <v>365</v>
      </c>
      <c r="B424" s="54" t="s">
        <v>36</v>
      </c>
      <c r="C424" s="54" t="s">
        <v>35</v>
      </c>
      <c r="D424" s="54" t="s">
        <v>401</v>
      </c>
      <c r="E424" s="54" t="str">
        <f>REPLACE(REPLACE(REPLACE(D424,3,," "),5,," "),8,," ")</f>
        <v>09 1 01 74030</v>
      </c>
      <c r="F424" s="54" t="s">
        <v>364</v>
      </c>
      <c r="G424" s="91">
        <f>G425</f>
        <v>0</v>
      </c>
      <c r="H424" s="91">
        <f>H425</f>
        <v>0</v>
      </c>
      <c r="I424" s="91">
        <f t="shared" si="69"/>
        <v>0</v>
      </c>
      <c r="J424" s="140">
        <f>J425</f>
        <v>0</v>
      </c>
      <c r="K424" s="91">
        <f t="shared" si="72"/>
        <v>0</v>
      </c>
      <c r="L424" s="91">
        <f>L425</f>
        <v>0</v>
      </c>
      <c r="M424" s="91">
        <f>M425</f>
        <v>0</v>
      </c>
      <c r="N424" s="131">
        <f t="shared" si="76"/>
        <v>0</v>
      </c>
      <c r="O424" s="91">
        <f>O425</f>
        <v>0</v>
      </c>
      <c r="P424" s="91">
        <f>P425</f>
        <v>0</v>
      </c>
      <c r="Q424" s="131">
        <f t="shared" si="77"/>
        <v>0</v>
      </c>
    </row>
    <row r="425" spans="1:17" ht="15.75" customHeight="1" hidden="1">
      <c r="A425" s="53" t="s">
        <v>291</v>
      </c>
      <c r="B425" s="54" t="s">
        <v>36</v>
      </c>
      <c r="C425" s="54" t="s">
        <v>35</v>
      </c>
      <c r="D425" s="54" t="s">
        <v>401</v>
      </c>
      <c r="E425" s="54" t="str">
        <f>REPLACE(REPLACE(REPLACE(D425,3,," "),5,," "),8,," ")</f>
        <v>09 1 01 74030</v>
      </c>
      <c r="F425" s="54" t="s">
        <v>290</v>
      </c>
      <c r="G425" s="91">
        <f>'приложение 6'!H503</f>
        <v>0</v>
      </c>
      <c r="H425" s="91">
        <f>'приложение 6'!I503</f>
        <v>0</v>
      </c>
      <c r="I425" s="91">
        <f aca="true" t="shared" si="78" ref="I425:I488">G425+H425</f>
        <v>0</v>
      </c>
      <c r="J425" s="140">
        <f>'приложение 6'!K503</f>
        <v>0</v>
      </c>
      <c r="K425" s="91">
        <f t="shared" si="72"/>
        <v>0</v>
      </c>
      <c r="L425" s="91">
        <f>'приложение 6'!M503</f>
        <v>0</v>
      </c>
      <c r="M425" s="91">
        <f>'приложение 6'!N503</f>
        <v>0</v>
      </c>
      <c r="N425" s="131">
        <f t="shared" si="76"/>
        <v>0</v>
      </c>
      <c r="O425" s="91">
        <f>'приложение 6'!P503</f>
        <v>0</v>
      </c>
      <c r="P425" s="91">
        <f>'приложение 6'!Q503</f>
        <v>0</v>
      </c>
      <c r="Q425" s="131">
        <f t="shared" si="77"/>
        <v>0</v>
      </c>
    </row>
    <row r="426" spans="1:17" ht="25.5" customHeight="1">
      <c r="A426" s="53" t="s">
        <v>268</v>
      </c>
      <c r="B426" s="54" t="s">
        <v>36</v>
      </c>
      <c r="C426" s="54" t="s">
        <v>35</v>
      </c>
      <c r="D426" s="54" t="s">
        <v>209</v>
      </c>
      <c r="E426" s="54" t="str">
        <f t="shared" si="73"/>
        <v>09 1 02 00000</v>
      </c>
      <c r="F426" s="54"/>
      <c r="G426" s="91">
        <f aca="true" t="shared" si="79" ref="G426:M428">G427</f>
        <v>965.1</v>
      </c>
      <c r="H426" s="91">
        <f t="shared" si="79"/>
        <v>188.55</v>
      </c>
      <c r="I426" s="91">
        <f t="shared" si="78"/>
        <v>1153.65</v>
      </c>
      <c r="J426" s="140">
        <f t="shared" si="79"/>
        <v>153.6</v>
      </c>
      <c r="K426" s="91">
        <f t="shared" si="72"/>
        <v>1307.25</v>
      </c>
      <c r="L426" s="91">
        <f t="shared" si="79"/>
        <v>941.9</v>
      </c>
      <c r="M426" s="91">
        <f t="shared" si="79"/>
        <v>0</v>
      </c>
      <c r="N426" s="131">
        <f t="shared" si="76"/>
        <v>941.9</v>
      </c>
      <c r="O426" s="91">
        <f aca="true" t="shared" si="80" ref="O426:P428">O427</f>
        <v>1113.3</v>
      </c>
      <c r="P426" s="91">
        <f t="shared" si="80"/>
        <v>0</v>
      </c>
      <c r="Q426" s="131">
        <f t="shared" si="77"/>
        <v>1113.3</v>
      </c>
    </row>
    <row r="427" spans="1:17" ht="15" customHeight="1">
      <c r="A427" s="53" t="s">
        <v>62</v>
      </c>
      <c r="B427" s="54" t="s">
        <v>36</v>
      </c>
      <c r="C427" s="54" t="s">
        <v>35</v>
      </c>
      <c r="D427" s="54" t="s">
        <v>210</v>
      </c>
      <c r="E427" s="54" t="str">
        <f t="shared" si="73"/>
        <v>09 1 02 75020</v>
      </c>
      <c r="F427" s="54"/>
      <c r="G427" s="91">
        <f t="shared" si="79"/>
        <v>965.1</v>
      </c>
      <c r="H427" s="91">
        <f t="shared" si="79"/>
        <v>188.55</v>
      </c>
      <c r="I427" s="91">
        <f t="shared" si="78"/>
        <v>1153.65</v>
      </c>
      <c r="J427" s="140">
        <f t="shared" si="79"/>
        <v>153.6</v>
      </c>
      <c r="K427" s="91">
        <f t="shared" si="72"/>
        <v>1307.25</v>
      </c>
      <c r="L427" s="91">
        <f t="shared" si="79"/>
        <v>941.9</v>
      </c>
      <c r="M427" s="91">
        <f t="shared" si="79"/>
        <v>0</v>
      </c>
      <c r="N427" s="131">
        <f t="shared" si="76"/>
        <v>941.9</v>
      </c>
      <c r="O427" s="91">
        <f t="shared" si="80"/>
        <v>1113.3</v>
      </c>
      <c r="P427" s="91">
        <f t="shared" si="80"/>
        <v>0</v>
      </c>
      <c r="Q427" s="131">
        <f t="shared" si="77"/>
        <v>1113.3</v>
      </c>
    </row>
    <row r="428" spans="1:17" ht="25.5">
      <c r="A428" s="53" t="s">
        <v>354</v>
      </c>
      <c r="B428" s="54" t="s">
        <v>36</v>
      </c>
      <c r="C428" s="54" t="s">
        <v>35</v>
      </c>
      <c r="D428" s="54" t="s">
        <v>210</v>
      </c>
      <c r="E428" s="54" t="str">
        <f t="shared" si="73"/>
        <v>09 1 02 75020</v>
      </c>
      <c r="F428" s="54" t="s">
        <v>355</v>
      </c>
      <c r="G428" s="91">
        <f t="shared" si="79"/>
        <v>965.1</v>
      </c>
      <c r="H428" s="91">
        <f t="shared" si="79"/>
        <v>188.55</v>
      </c>
      <c r="I428" s="91">
        <f t="shared" si="78"/>
        <v>1153.65</v>
      </c>
      <c r="J428" s="140">
        <f t="shared" si="79"/>
        <v>153.6</v>
      </c>
      <c r="K428" s="91">
        <f t="shared" si="72"/>
        <v>1307.25</v>
      </c>
      <c r="L428" s="91">
        <f t="shared" si="79"/>
        <v>941.9</v>
      </c>
      <c r="M428" s="91">
        <f t="shared" si="79"/>
        <v>0</v>
      </c>
      <c r="N428" s="131">
        <f t="shared" si="76"/>
        <v>941.9</v>
      </c>
      <c r="O428" s="91">
        <f t="shared" si="80"/>
        <v>1113.3</v>
      </c>
      <c r="P428" s="91">
        <f t="shared" si="80"/>
        <v>0</v>
      </c>
      <c r="Q428" s="131">
        <f t="shared" si="77"/>
        <v>1113.3</v>
      </c>
    </row>
    <row r="429" spans="1:17" ht="25.5">
      <c r="A429" s="53" t="s">
        <v>289</v>
      </c>
      <c r="B429" s="54" t="s">
        <v>36</v>
      </c>
      <c r="C429" s="54" t="s">
        <v>35</v>
      </c>
      <c r="D429" s="54" t="s">
        <v>210</v>
      </c>
      <c r="E429" s="54" t="str">
        <f t="shared" si="73"/>
        <v>09 1 02 75020</v>
      </c>
      <c r="F429" s="54" t="s">
        <v>288</v>
      </c>
      <c r="G429" s="91">
        <f>'приложение 6'!H507</f>
        <v>965.1</v>
      </c>
      <c r="H429" s="91">
        <f>'приложение 6'!I507</f>
        <v>188.55</v>
      </c>
      <c r="I429" s="91">
        <f t="shared" si="78"/>
        <v>1153.65</v>
      </c>
      <c r="J429" s="140">
        <f>'приложение 6'!K507</f>
        <v>153.6</v>
      </c>
      <c r="K429" s="91">
        <f t="shared" si="72"/>
        <v>1307.25</v>
      </c>
      <c r="L429" s="91">
        <f>'приложение 6'!M507</f>
        <v>941.9</v>
      </c>
      <c r="M429" s="91">
        <f>'приложение 6'!N507</f>
        <v>0</v>
      </c>
      <c r="N429" s="131">
        <f t="shared" si="76"/>
        <v>941.9</v>
      </c>
      <c r="O429" s="91">
        <f>'приложение 6'!P507</f>
        <v>1113.3</v>
      </c>
      <c r="P429" s="91">
        <f>'приложение 6'!Q507</f>
        <v>0</v>
      </c>
      <c r="Q429" s="131">
        <f t="shared" si="77"/>
        <v>1113.3</v>
      </c>
    </row>
    <row r="430" spans="1:17" s="104" customFormat="1" ht="25.5">
      <c r="A430" s="53" t="s">
        <v>422</v>
      </c>
      <c r="B430" s="54" t="s">
        <v>36</v>
      </c>
      <c r="C430" s="54" t="s">
        <v>35</v>
      </c>
      <c r="D430" s="54" t="s">
        <v>402</v>
      </c>
      <c r="E430" s="54" t="str">
        <f t="shared" si="73"/>
        <v>09 1 03 00000</v>
      </c>
      <c r="F430" s="54"/>
      <c r="G430" s="91">
        <f>G431</f>
        <v>3600</v>
      </c>
      <c r="H430" s="91">
        <f>H431</f>
        <v>0</v>
      </c>
      <c r="I430" s="91">
        <f t="shared" si="78"/>
        <v>3600</v>
      </c>
      <c r="J430" s="140">
        <f>J431</f>
        <v>-3600</v>
      </c>
      <c r="K430" s="91">
        <f t="shared" si="72"/>
        <v>0</v>
      </c>
      <c r="L430" s="91">
        <f>L431</f>
        <v>0</v>
      </c>
      <c r="M430" s="91">
        <f>M431</f>
        <v>0</v>
      </c>
      <c r="N430" s="131">
        <f t="shared" si="76"/>
        <v>0</v>
      </c>
      <c r="O430" s="91">
        <f>O431</f>
        <v>0</v>
      </c>
      <c r="P430" s="91">
        <f>P431</f>
        <v>0</v>
      </c>
      <c r="Q430" s="131">
        <f t="shared" si="77"/>
        <v>0</v>
      </c>
    </row>
    <row r="431" spans="1:17" s="104" customFormat="1" ht="25.5">
      <c r="A431" s="53" t="s">
        <v>42</v>
      </c>
      <c r="B431" s="54" t="s">
        <v>36</v>
      </c>
      <c r="C431" s="54" t="s">
        <v>35</v>
      </c>
      <c r="D431" s="54" t="s">
        <v>404</v>
      </c>
      <c r="E431" s="54" t="str">
        <f t="shared" si="73"/>
        <v>09 1 03 74010</v>
      </c>
      <c r="F431" s="54"/>
      <c r="G431" s="91">
        <f>G432+G434</f>
        <v>3600</v>
      </c>
      <c r="H431" s="91">
        <f>H432+H434</f>
        <v>0</v>
      </c>
      <c r="I431" s="91">
        <f t="shared" si="78"/>
        <v>3600</v>
      </c>
      <c r="J431" s="140">
        <f>J432+J434</f>
        <v>-3600</v>
      </c>
      <c r="K431" s="91">
        <f t="shared" si="72"/>
        <v>0</v>
      </c>
      <c r="L431" s="91">
        <f>L432+L434</f>
        <v>0</v>
      </c>
      <c r="M431" s="91">
        <f>M432+M434</f>
        <v>0</v>
      </c>
      <c r="N431" s="131">
        <f t="shared" si="76"/>
        <v>0</v>
      </c>
      <c r="O431" s="91">
        <f>O432+O434</f>
        <v>0</v>
      </c>
      <c r="P431" s="91">
        <f>P432+P434</f>
        <v>0</v>
      </c>
      <c r="Q431" s="131">
        <f t="shared" si="77"/>
        <v>0</v>
      </c>
    </row>
    <row r="432" spans="1:17" s="104" customFormat="1" ht="25.5">
      <c r="A432" s="53" t="s">
        <v>354</v>
      </c>
      <c r="B432" s="54" t="s">
        <v>36</v>
      </c>
      <c r="C432" s="54" t="s">
        <v>35</v>
      </c>
      <c r="D432" s="54" t="s">
        <v>404</v>
      </c>
      <c r="E432" s="54" t="str">
        <f t="shared" si="73"/>
        <v>09 1 03 74010</v>
      </c>
      <c r="F432" s="54" t="s">
        <v>355</v>
      </c>
      <c r="G432" s="91">
        <f>G433</f>
        <v>3600</v>
      </c>
      <c r="H432" s="91">
        <f>H433</f>
        <v>0</v>
      </c>
      <c r="I432" s="91">
        <f t="shared" si="78"/>
        <v>3600</v>
      </c>
      <c r="J432" s="140">
        <f>J433</f>
        <v>-3600</v>
      </c>
      <c r="K432" s="91">
        <f t="shared" si="72"/>
        <v>0</v>
      </c>
      <c r="L432" s="91">
        <f>L433</f>
        <v>0</v>
      </c>
      <c r="M432" s="91">
        <f>M433</f>
        <v>0</v>
      </c>
      <c r="N432" s="131">
        <f t="shared" si="76"/>
        <v>0</v>
      </c>
      <c r="O432" s="91">
        <f>O433</f>
        <v>0</v>
      </c>
      <c r="P432" s="91">
        <f>P433</f>
        <v>0</v>
      </c>
      <c r="Q432" s="131">
        <f t="shared" si="77"/>
        <v>0</v>
      </c>
    </row>
    <row r="433" spans="1:17" s="104" customFormat="1" ht="25.5">
      <c r="A433" s="53" t="s">
        <v>289</v>
      </c>
      <c r="B433" s="54" t="s">
        <v>36</v>
      </c>
      <c r="C433" s="54" t="s">
        <v>35</v>
      </c>
      <c r="D433" s="54" t="s">
        <v>404</v>
      </c>
      <c r="E433" s="54" t="str">
        <f t="shared" si="73"/>
        <v>09 1 03 74010</v>
      </c>
      <c r="F433" s="54" t="s">
        <v>288</v>
      </c>
      <c r="G433" s="91">
        <f>'приложение 6'!H511</f>
        <v>3600</v>
      </c>
      <c r="H433" s="91">
        <f>'приложение 6'!I511</f>
        <v>0</v>
      </c>
      <c r="I433" s="91">
        <f t="shared" si="78"/>
        <v>3600</v>
      </c>
      <c r="J433" s="140">
        <f>'приложение 6'!K511</f>
        <v>-3600</v>
      </c>
      <c r="K433" s="91">
        <f t="shared" si="72"/>
        <v>0</v>
      </c>
      <c r="L433" s="91">
        <f>'приложение 6'!M511</f>
        <v>0</v>
      </c>
      <c r="M433" s="91">
        <f>'приложение 6'!N511</f>
        <v>0</v>
      </c>
      <c r="N433" s="131">
        <f t="shared" si="76"/>
        <v>0</v>
      </c>
      <c r="O433" s="91">
        <f>'приложение 6'!P511</f>
        <v>0</v>
      </c>
      <c r="P433" s="91">
        <f>'приложение 6'!Q511</f>
        <v>0</v>
      </c>
      <c r="Q433" s="131">
        <f t="shared" si="77"/>
        <v>0</v>
      </c>
    </row>
    <row r="434" spans="1:17" ht="25.5" hidden="1">
      <c r="A434" s="53" t="s">
        <v>365</v>
      </c>
      <c r="B434" s="54" t="s">
        <v>36</v>
      </c>
      <c r="C434" s="54" t="s">
        <v>35</v>
      </c>
      <c r="D434" s="54" t="s">
        <v>404</v>
      </c>
      <c r="E434" s="54" t="str">
        <f t="shared" si="73"/>
        <v>09 1 03 74010</v>
      </c>
      <c r="F434" s="54" t="s">
        <v>364</v>
      </c>
      <c r="G434" s="91">
        <f>G435</f>
        <v>0</v>
      </c>
      <c r="H434" s="91">
        <f>H435</f>
        <v>0</v>
      </c>
      <c r="I434" s="91">
        <f t="shared" si="78"/>
        <v>0</v>
      </c>
      <c r="J434" s="140">
        <f>J435</f>
        <v>0</v>
      </c>
      <c r="K434" s="91">
        <f t="shared" si="72"/>
        <v>0</v>
      </c>
      <c r="L434" s="91">
        <f>L435</f>
        <v>0</v>
      </c>
      <c r="M434" s="91">
        <f>M435</f>
        <v>0</v>
      </c>
      <c r="N434" s="131">
        <f t="shared" si="76"/>
        <v>0</v>
      </c>
      <c r="O434" s="91">
        <f>O435</f>
        <v>0</v>
      </c>
      <c r="P434" s="91">
        <f>P435</f>
        <v>0</v>
      </c>
      <c r="Q434" s="131">
        <f t="shared" si="77"/>
        <v>0</v>
      </c>
    </row>
    <row r="435" spans="1:17" ht="16.5" customHeight="1" hidden="1">
      <c r="A435" s="53" t="s">
        <v>291</v>
      </c>
      <c r="B435" s="54" t="s">
        <v>36</v>
      </c>
      <c r="C435" s="54" t="s">
        <v>35</v>
      </c>
      <c r="D435" s="54" t="s">
        <v>404</v>
      </c>
      <c r="E435" s="54" t="str">
        <f t="shared" si="73"/>
        <v>09 1 03 74010</v>
      </c>
      <c r="F435" s="54" t="s">
        <v>290</v>
      </c>
      <c r="G435" s="91">
        <f>'приложение 6'!H513</f>
        <v>0</v>
      </c>
      <c r="H435" s="91">
        <f>'приложение 6'!I513</f>
        <v>0</v>
      </c>
      <c r="I435" s="91">
        <f t="shared" si="78"/>
        <v>0</v>
      </c>
      <c r="J435" s="140">
        <f>'приложение 6'!K513</f>
        <v>0</v>
      </c>
      <c r="K435" s="91">
        <f t="shared" si="72"/>
        <v>0</v>
      </c>
      <c r="L435" s="91">
        <f>'приложение 6'!M513</f>
        <v>0</v>
      </c>
      <c r="M435" s="91">
        <f>'приложение 6'!N513</f>
        <v>0</v>
      </c>
      <c r="N435" s="131">
        <f t="shared" si="76"/>
        <v>0</v>
      </c>
      <c r="O435" s="91">
        <f>'приложение 6'!P513</f>
        <v>0</v>
      </c>
      <c r="P435" s="91">
        <f>'приложение 6'!Q513</f>
        <v>0</v>
      </c>
      <c r="Q435" s="131">
        <f t="shared" si="77"/>
        <v>0</v>
      </c>
    </row>
    <row r="436" spans="1:17" ht="38.25">
      <c r="A436" s="53" t="s">
        <v>615</v>
      </c>
      <c r="B436" s="54" t="s">
        <v>36</v>
      </c>
      <c r="C436" s="54" t="s">
        <v>35</v>
      </c>
      <c r="D436" s="54" t="s">
        <v>211</v>
      </c>
      <c r="E436" s="54" t="str">
        <f t="shared" si="73"/>
        <v>09 2 00 00000</v>
      </c>
      <c r="F436" s="54"/>
      <c r="G436" s="91">
        <f>G437</f>
        <v>9483.800000000001</v>
      </c>
      <c r="H436" s="91">
        <f>H437</f>
        <v>-242.51</v>
      </c>
      <c r="I436" s="91">
        <f t="shared" si="78"/>
        <v>9241.29</v>
      </c>
      <c r="J436" s="140">
        <f>J437</f>
        <v>38</v>
      </c>
      <c r="K436" s="91">
        <f t="shared" si="72"/>
        <v>9279.29</v>
      </c>
      <c r="L436" s="91">
        <f>L437</f>
        <v>9737.7</v>
      </c>
      <c r="M436" s="91">
        <f>M437</f>
        <v>0</v>
      </c>
      <c r="N436" s="131">
        <f t="shared" si="76"/>
        <v>9737.7</v>
      </c>
      <c r="O436" s="91">
        <f>O437</f>
        <v>10026.29</v>
      </c>
      <c r="P436" s="91">
        <f>P437</f>
        <v>0</v>
      </c>
      <c r="Q436" s="131">
        <f t="shared" si="77"/>
        <v>10026.29</v>
      </c>
    </row>
    <row r="437" spans="1:17" ht="25.5">
      <c r="A437" s="53" t="s">
        <v>381</v>
      </c>
      <c r="B437" s="54" t="s">
        <v>36</v>
      </c>
      <c r="C437" s="54" t="s">
        <v>35</v>
      </c>
      <c r="D437" s="54" t="s">
        <v>212</v>
      </c>
      <c r="E437" s="54" t="str">
        <f t="shared" si="73"/>
        <v>09 2 01 00000</v>
      </c>
      <c r="F437" s="54"/>
      <c r="G437" s="91">
        <f>G438+G441</f>
        <v>9483.800000000001</v>
      </c>
      <c r="H437" s="91">
        <f>H438+H441</f>
        <v>-242.51</v>
      </c>
      <c r="I437" s="91">
        <f t="shared" si="78"/>
        <v>9241.29</v>
      </c>
      <c r="J437" s="140">
        <f>J438+J441</f>
        <v>38</v>
      </c>
      <c r="K437" s="91">
        <f t="shared" si="72"/>
        <v>9279.29</v>
      </c>
      <c r="L437" s="91">
        <f>L438+L441</f>
        <v>9737.7</v>
      </c>
      <c r="M437" s="91">
        <f>M438+M441</f>
        <v>0</v>
      </c>
      <c r="N437" s="131">
        <f t="shared" si="76"/>
        <v>9737.7</v>
      </c>
      <c r="O437" s="91">
        <f>O438+O441</f>
        <v>10026.29</v>
      </c>
      <c r="P437" s="91">
        <f>P438+P441</f>
        <v>0</v>
      </c>
      <c r="Q437" s="131">
        <f t="shared" si="77"/>
        <v>10026.29</v>
      </c>
    </row>
    <row r="438" spans="1:17" ht="26.25" customHeight="1">
      <c r="A438" s="53" t="s">
        <v>109</v>
      </c>
      <c r="B438" s="54" t="s">
        <v>36</v>
      </c>
      <c r="C438" s="54" t="s">
        <v>35</v>
      </c>
      <c r="D438" s="54" t="s">
        <v>398</v>
      </c>
      <c r="E438" s="54" t="str">
        <f>REPLACE(REPLACE(REPLACE(D438,3,," "),5,," "),8,," ")</f>
        <v>09 2 01 74220</v>
      </c>
      <c r="F438" s="54"/>
      <c r="G438" s="91">
        <f>G439</f>
        <v>3.7</v>
      </c>
      <c r="H438" s="91">
        <f>H439</f>
        <v>0</v>
      </c>
      <c r="I438" s="91">
        <f t="shared" si="78"/>
        <v>3.7</v>
      </c>
      <c r="J438" s="140">
        <f>J439</f>
        <v>0</v>
      </c>
      <c r="K438" s="91">
        <f t="shared" si="72"/>
        <v>3.7</v>
      </c>
      <c r="L438" s="91">
        <f>L439</f>
        <v>3.85</v>
      </c>
      <c r="M438" s="91">
        <f>M439</f>
        <v>0</v>
      </c>
      <c r="N438" s="131">
        <f t="shared" si="76"/>
        <v>3.85</v>
      </c>
      <c r="O438" s="91">
        <f>O439</f>
        <v>4</v>
      </c>
      <c r="P438" s="91">
        <f>P439</f>
        <v>0</v>
      </c>
      <c r="Q438" s="131">
        <f t="shared" si="77"/>
        <v>4</v>
      </c>
    </row>
    <row r="439" spans="1:17" ht="25.5">
      <c r="A439" s="53" t="s">
        <v>354</v>
      </c>
      <c r="B439" s="54" t="s">
        <v>36</v>
      </c>
      <c r="C439" s="54" t="s">
        <v>35</v>
      </c>
      <c r="D439" s="54" t="s">
        <v>398</v>
      </c>
      <c r="E439" s="54" t="str">
        <f>REPLACE(REPLACE(REPLACE(D439,3,," "),5,," "),8,," ")</f>
        <v>09 2 01 74220</v>
      </c>
      <c r="F439" s="54" t="s">
        <v>355</v>
      </c>
      <c r="G439" s="91">
        <f>G440</f>
        <v>3.7</v>
      </c>
      <c r="H439" s="91">
        <f>H440</f>
        <v>0</v>
      </c>
      <c r="I439" s="91">
        <f t="shared" si="78"/>
        <v>3.7</v>
      </c>
      <c r="J439" s="140">
        <f>J440</f>
        <v>0</v>
      </c>
      <c r="K439" s="91">
        <f t="shared" si="72"/>
        <v>3.7</v>
      </c>
      <c r="L439" s="91">
        <f>L440</f>
        <v>3.85</v>
      </c>
      <c r="M439" s="91">
        <f>M440</f>
        <v>0</v>
      </c>
      <c r="N439" s="131">
        <f t="shared" si="76"/>
        <v>3.85</v>
      </c>
      <c r="O439" s="91">
        <f>O440</f>
        <v>4</v>
      </c>
      <c r="P439" s="91">
        <f>P440</f>
        <v>0</v>
      </c>
      <c r="Q439" s="131">
        <f t="shared" si="77"/>
        <v>4</v>
      </c>
    </row>
    <row r="440" spans="1:17" ht="25.5">
      <c r="A440" s="53" t="s">
        <v>289</v>
      </c>
      <c r="B440" s="54" t="s">
        <v>36</v>
      </c>
      <c r="C440" s="54" t="s">
        <v>35</v>
      </c>
      <c r="D440" s="54" t="s">
        <v>398</v>
      </c>
      <c r="E440" s="54" t="str">
        <f>REPLACE(REPLACE(REPLACE(D440,3,," "),5,," "),8,," ")</f>
        <v>09 2 01 74220</v>
      </c>
      <c r="F440" s="54" t="s">
        <v>288</v>
      </c>
      <c r="G440" s="91">
        <f>'приложение 6'!H518</f>
        <v>3.7</v>
      </c>
      <c r="H440" s="91">
        <f>'приложение 6'!I518</f>
        <v>0</v>
      </c>
      <c r="I440" s="91">
        <f t="shared" si="78"/>
        <v>3.7</v>
      </c>
      <c r="J440" s="140">
        <f>'приложение 6'!K518</f>
        <v>0</v>
      </c>
      <c r="K440" s="91">
        <f t="shared" si="72"/>
        <v>3.7</v>
      </c>
      <c r="L440" s="91">
        <f>'приложение 6'!M518</f>
        <v>3.85</v>
      </c>
      <c r="M440" s="91">
        <f>'приложение 6'!N518</f>
        <v>0</v>
      </c>
      <c r="N440" s="131">
        <f t="shared" si="76"/>
        <v>3.85</v>
      </c>
      <c r="O440" s="91">
        <f>'приложение 6'!P518</f>
        <v>4</v>
      </c>
      <c r="P440" s="91">
        <f>'приложение 6'!Q518</f>
        <v>0</v>
      </c>
      <c r="Q440" s="131">
        <f t="shared" si="77"/>
        <v>4</v>
      </c>
    </row>
    <row r="441" spans="1:17" ht="12.75">
      <c r="A441" s="53" t="s">
        <v>75</v>
      </c>
      <c r="B441" s="54" t="s">
        <v>36</v>
      </c>
      <c r="C441" s="54" t="s">
        <v>35</v>
      </c>
      <c r="D441" s="54" t="s">
        <v>213</v>
      </c>
      <c r="E441" s="54" t="str">
        <f t="shared" si="73"/>
        <v>09 2 01 75010</v>
      </c>
      <c r="F441" s="54"/>
      <c r="G441" s="91">
        <f>G442+G444+G446</f>
        <v>9480.1</v>
      </c>
      <c r="H441" s="91">
        <f>H442+H444+H446</f>
        <v>-242.51</v>
      </c>
      <c r="I441" s="91">
        <f t="shared" si="78"/>
        <v>9237.59</v>
      </c>
      <c r="J441" s="140">
        <f>J442+J444+J446</f>
        <v>38</v>
      </c>
      <c r="K441" s="91">
        <f t="shared" si="72"/>
        <v>9275.59</v>
      </c>
      <c r="L441" s="91">
        <f>L442+L444+L446</f>
        <v>9733.85</v>
      </c>
      <c r="M441" s="91">
        <f>M442+M444+M446</f>
        <v>0</v>
      </c>
      <c r="N441" s="131">
        <f t="shared" si="76"/>
        <v>9733.85</v>
      </c>
      <c r="O441" s="91">
        <f>O442+O444+O446</f>
        <v>10022.29</v>
      </c>
      <c r="P441" s="91">
        <f>P442+P444+P446</f>
        <v>0</v>
      </c>
      <c r="Q441" s="131">
        <f t="shared" si="77"/>
        <v>10022.29</v>
      </c>
    </row>
    <row r="442" spans="1:17" ht="52.5" customHeight="1">
      <c r="A442" s="63" t="s">
        <v>352</v>
      </c>
      <c r="B442" s="54" t="s">
        <v>36</v>
      </c>
      <c r="C442" s="54" t="s">
        <v>35</v>
      </c>
      <c r="D442" s="54" t="s">
        <v>213</v>
      </c>
      <c r="E442" s="54" t="str">
        <f t="shared" si="73"/>
        <v>09 2 01 75010</v>
      </c>
      <c r="F442" s="54" t="s">
        <v>353</v>
      </c>
      <c r="G442" s="91">
        <f>G443</f>
        <v>6520.43</v>
      </c>
      <c r="H442" s="91">
        <f>H443</f>
        <v>0</v>
      </c>
      <c r="I442" s="91">
        <f t="shared" si="78"/>
        <v>6520.43</v>
      </c>
      <c r="J442" s="140">
        <f>J443</f>
        <v>0</v>
      </c>
      <c r="K442" s="91">
        <f t="shared" si="72"/>
        <v>6520.43</v>
      </c>
      <c r="L442" s="91">
        <f>L443</f>
        <v>6781.25</v>
      </c>
      <c r="M442" s="91">
        <f>M443</f>
        <v>0</v>
      </c>
      <c r="N442" s="131">
        <f t="shared" si="76"/>
        <v>6781.25</v>
      </c>
      <c r="O442" s="91">
        <f>O443</f>
        <v>7052.49</v>
      </c>
      <c r="P442" s="91">
        <f>P443</f>
        <v>0</v>
      </c>
      <c r="Q442" s="131">
        <f t="shared" si="77"/>
        <v>7052.49</v>
      </c>
    </row>
    <row r="443" spans="1:17" ht="16.5" customHeight="1">
      <c r="A443" s="53" t="s">
        <v>367</v>
      </c>
      <c r="B443" s="54" t="s">
        <v>36</v>
      </c>
      <c r="C443" s="54" t="s">
        <v>35</v>
      </c>
      <c r="D443" s="54" t="s">
        <v>213</v>
      </c>
      <c r="E443" s="54" t="str">
        <f t="shared" si="73"/>
        <v>09 2 01 75010</v>
      </c>
      <c r="F443" s="54" t="s">
        <v>366</v>
      </c>
      <c r="G443" s="91">
        <f>'приложение 6'!H521</f>
        <v>6520.43</v>
      </c>
      <c r="H443" s="91">
        <f>'приложение 6'!I521</f>
        <v>0</v>
      </c>
      <c r="I443" s="91">
        <f t="shared" si="78"/>
        <v>6520.43</v>
      </c>
      <c r="J443" s="140">
        <f>'приложение 6'!K521</f>
        <v>0</v>
      </c>
      <c r="K443" s="91">
        <f aca="true" t="shared" si="81" ref="K443:K506">I443+J443</f>
        <v>6520.43</v>
      </c>
      <c r="L443" s="91">
        <f>'приложение 6'!M521</f>
        <v>6781.25</v>
      </c>
      <c r="M443" s="91">
        <f>'приложение 6'!N521</f>
        <v>0</v>
      </c>
      <c r="N443" s="131">
        <f t="shared" si="76"/>
        <v>6781.25</v>
      </c>
      <c r="O443" s="91">
        <f>'приложение 6'!P521</f>
        <v>7052.49</v>
      </c>
      <c r="P443" s="91">
        <f>'приложение 6'!Q521</f>
        <v>0</v>
      </c>
      <c r="Q443" s="131">
        <f t="shared" si="77"/>
        <v>7052.49</v>
      </c>
    </row>
    <row r="444" spans="1:17" ht="25.5">
      <c r="A444" s="53" t="s">
        <v>354</v>
      </c>
      <c r="B444" s="54" t="s">
        <v>36</v>
      </c>
      <c r="C444" s="54" t="s">
        <v>35</v>
      </c>
      <c r="D444" s="54" t="s">
        <v>213</v>
      </c>
      <c r="E444" s="54" t="str">
        <f t="shared" si="73"/>
        <v>09 2 01 75010</v>
      </c>
      <c r="F444" s="54" t="s">
        <v>355</v>
      </c>
      <c r="G444" s="91">
        <f>G445</f>
        <v>2808.67</v>
      </c>
      <c r="H444" s="91">
        <f>H445</f>
        <v>-242.51</v>
      </c>
      <c r="I444" s="91">
        <f t="shared" si="78"/>
        <v>2566.16</v>
      </c>
      <c r="J444" s="140">
        <f>J445</f>
        <v>38</v>
      </c>
      <c r="K444" s="91">
        <f t="shared" si="81"/>
        <v>2604.16</v>
      </c>
      <c r="L444" s="91">
        <f>L445</f>
        <v>2801.6</v>
      </c>
      <c r="M444" s="91">
        <f>M445</f>
        <v>0</v>
      </c>
      <c r="N444" s="131">
        <f t="shared" si="76"/>
        <v>2801.6</v>
      </c>
      <c r="O444" s="91">
        <f>O445</f>
        <v>2818.8</v>
      </c>
      <c r="P444" s="91">
        <f>P445</f>
        <v>0</v>
      </c>
      <c r="Q444" s="131">
        <f t="shared" si="77"/>
        <v>2818.8</v>
      </c>
    </row>
    <row r="445" spans="1:17" ht="25.5">
      <c r="A445" s="53" t="s">
        <v>289</v>
      </c>
      <c r="B445" s="54" t="s">
        <v>36</v>
      </c>
      <c r="C445" s="54" t="s">
        <v>35</v>
      </c>
      <c r="D445" s="54" t="s">
        <v>213</v>
      </c>
      <c r="E445" s="54" t="str">
        <f t="shared" si="73"/>
        <v>09 2 01 75010</v>
      </c>
      <c r="F445" s="54" t="s">
        <v>288</v>
      </c>
      <c r="G445" s="91">
        <f>'приложение 6'!H523</f>
        <v>2808.67</v>
      </c>
      <c r="H445" s="91">
        <f>'приложение 6'!I523</f>
        <v>-242.51</v>
      </c>
      <c r="I445" s="91">
        <f t="shared" si="78"/>
        <v>2566.16</v>
      </c>
      <c r="J445" s="140">
        <f>'приложение 6'!K523</f>
        <v>38</v>
      </c>
      <c r="K445" s="91">
        <f t="shared" si="81"/>
        <v>2604.16</v>
      </c>
      <c r="L445" s="91">
        <f>'приложение 6'!M523</f>
        <v>2801.6</v>
      </c>
      <c r="M445" s="91">
        <f>'приложение 6'!N523</f>
        <v>0</v>
      </c>
      <c r="N445" s="131">
        <f t="shared" si="76"/>
        <v>2801.6</v>
      </c>
      <c r="O445" s="91">
        <f>'приложение 6'!P523</f>
        <v>2818.8</v>
      </c>
      <c r="P445" s="91">
        <f>'приложение 6'!Q523</f>
        <v>0</v>
      </c>
      <c r="Q445" s="131">
        <f t="shared" si="77"/>
        <v>2818.8</v>
      </c>
    </row>
    <row r="446" spans="1:17" ht="14.25" customHeight="1">
      <c r="A446" s="66" t="s">
        <v>356</v>
      </c>
      <c r="B446" s="54" t="s">
        <v>36</v>
      </c>
      <c r="C446" s="54" t="s">
        <v>35</v>
      </c>
      <c r="D446" s="54" t="s">
        <v>213</v>
      </c>
      <c r="E446" s="54" t="str">
        <f t="shared" si="73"/>
        <v>09 2 01 75010</v>
      </c>
      <c r="F446" s="54" t="s">
        <v>357</v>
      </c>
      <c r="G446" s="91">
        <f>G447+G448</f>
        <v>151</v>
      </c>
      <c r="H446" s="91">
        <f>H447+H448</f>
        <v>0</v>
      </c>
      <c r="I446" s="91">
        <f t="shared" si="78"/>
        <v>151</v>
      </c>
      <c r="J446" s="140">
        <f>J447+J448</f>
        <v>0</v>
      </c>
      <c r="K446" s="91">
        <f t="shared" si="81"/>
        <v>151</v>
      </c>
      <c r="L446" s="91">
        <f>L447+L448</f>
        <v>151</v>
      </c>
      <c r="M446" s="91">
        <f>M447+M448</f>
        <v>0</v>
      </c>
      <c r="N446" s="131">
        <f t="shared" si="76"/>
        <v>151</v>
      </c>
      <c r="O446" s="91">
        <f>O447+O448</f>
        <v>151</v>
      </c>
      <c r="P446" s="91">
        <f>P447+P448</f>
        <v>0</v>
      </c>
      <c r="Q446" s="131">
        <f t="shared" si="77"/>
        <v>151</v>
      </c>
    </row>
    <row r="447" spans="1:17" ht="14.25" customHeight="1">
      <c r="A447" s="53" t="s">
        <v>368</v>
      </c>
      <c r="B447" s="54" t="s">
        <v>36</v>
      </c>
      <c r="C447" s="54" t="s">
        <v>35</v>
      </c>
      <c r="D447" s="54" t="s">
        <v>213</v>
      </c>
      <c r="E447" s="54" t="str">
        <f t="shared" si="73"/>
        <v>09 2 01 75010</v>
      </c>
      <c r="F447" s="54" t="s">
        <v>369</v>
      </c>
      <c r="G447" s="91">
        <f>'приложение 6'!H525</f>
        <v>1</v>
      </c>
      <c r="H447" s="91">
        <f>'приложение 6'!I525</f>
        <v>0</v>
      </c>
      <c r="I447" s="91">
        <f t="shared" si="78"/>
        <v>1</v>
      </c>
      <c r="J447" s="140">
        <f>'приложение 6'!K525</f>
        <v>0</v>
      </c>
      <c r="K447" s="91">
        <f t="shared" si="81"/>
        <v>1</v>
      </c>
      <c r="L447" s="91">
        <f>'приложение 6'!M525</f>
        <v>1</v>
      </c>
      <c r="M447" s="91">
        <f>'приложение 6'!N525</f>
        <v>0</v>
      </c>
      <c r="N447" s="131">
        <f t="shared" si="76"/>
        <v>1</v>
      </c>
      <c r="O447" s="91">
        <f>'приложение 6'!P525</f>
        <v>1</v>
      </c>
      <c r="P447" s="91">
        <f>'приложение 6'!Q525</f>
        <v>0</v>
      </c>
      <c r="Q447" s="131">
        <f t="shared" si="77"/>
        <v>1</v>
      </c>
    </row>
    <row r="448" spans="1:17" ht="14.25" customHeight="1">
      <c r="A448" s="66" t="s">
        <v>292</v>
      </c>
      <c r="B448" s="54" t="s">
        <v>36</v>
      </c>
      <c r="C448" s="54" t="s">
        <v>35</v>
      </c>
      <c r="D448" s="54" t="s">
        <v>213</v>
      </c>
      <c r="E448" s="54" t="str">
        <f t="shared" si="73"/>
        <v>09 2 01 75010</v>
      </c>
      <c r="F448" s="54" t="s">
        <v>287</v>
      </c>
      <c r="G448" s="91">
        <f>'приложение 6'!H526</f>
        <v>150</v>
      </c>
      <c r="H448" s="91">
        <f>'приложение 6'!I526</f>
        <v>0</v>
      </c>
      <c r="I448" s="91">
        <f t="shared" si="78"/>
        <v>150</v>
      </c>
      <c r="J448" s="140">
        <f>'приложение 6'!K526</f>
        <v>0</v>
      </c>
      <c r="K448" s="91">
        <f t="shared" si="81"/>
        <v>150</v>
      </c>
      <c r="L448" s="91">
        <f>'приложение 6'!M526</f>
        <v>150</v>
      </c>
      <c r="M448" s="91">
        <f>'приложение 6'!N526</f>
        <v>0</v>
      </c>
      <c r="N448" s="131">
        <f t="shared" si="76"/>
        <v>150</v>
      </c>
      <c r="O448" s="91">
        <f>'приложение 6'!P526</f>
        <v>150</v>
      </c>
      <c r="P448" s="91">
        <f>'приложение 6'!Q526</f>
        <v>0</v>
      </c>
      <c r="Q448" s="131">
        <f t="shared" si="77"/>
        <v>150</v>
      </c>
    </row>
    <row r="449" spans="1:17" ht="14.25" customHeight="1">
      <c r="A449" s="53" t="s">
        <v>382</v>
      </c>
      <c r="B449" s="75" t="s">
        <v>33</v>
      </c>
      <c r="C449" s="75"/>
      <c r="D449" s="75"/>
      <c r="E449" s="75" t="str">
        <f aca="true" t="shared" si="82" ref="E449:E513">REPLACE(REPLACE(REPLACE(D449,3,," "),5,," "),8,," ")</f>
        <v>   </v>
      </c>
      <c r="F449" s="75"/>
      <c r="G449" s="91">
        <f>G450</f>
        <v>3048.29</v>
      </c>
      <c r="H449" s="91">
        <f>H450</f>
        <v>-870.3</v>
      </c>
      <c r="I449" s="91">
        <f t="shared" si="78"/>
        <v>2177.99</v>
      </c>
      <c r="J449" s="140">
        <f>J450</f>
        <v>0</v>
      </c>
      <c r="K449" s="91">
        <f t="shared" si="81"/>
        <v>2177.99</v>
      </c>
      <c r="L449" s="91">
        <f>L450</f>
        <v>2173.535</v>
      </c>
      <c r="M449" s="91">
        <f>M450</f>
        <v>0</v>
      </c>
      <c r="N449" s="131">
        <f t="shared" si="76"/>
        <v>2173.535</v>
      </c>
      <c r="O449" s="91">
        <f>O450</f>
        <v>2418.59</v>
      </c>
      <c r="P449" s="91">
        <f>P450</f>
        <v>0</v>
      </c>
      <c r="Q449" s="131">
        <f t="shared" si="77"/>
        <v>2418.59</v>
      </c>
    </row>
    <row r="450" spans="1:17" s="97" customFormat="1" ht="14.25" customHeight="1">
      <c r="A450" s="57" t="s">
        <v>20</v>
      </c>
      <c r="B450" s="59" t="s">
        <v>33</v>
      </c>
      <c r="C450" s="59" t="s">
        <v>33</v>
      </c>
      <c r="D450" s="59"/>
      <c r="E450" s="59" t="str">
        <f t="shared" si="82"/>
        <v>   </v>
      </c>
      <c r="F450" s="59"/>
      <c r="G450" s="96">
        <f>G451</f>
        <v>3048.29</v>
      </c>
      <c r="H450" s="96">
        <f>H451</f>
        <v>-870.3</v>
      </c>
      <c r="I450" s="91">
        <f t="shared" si="78"/>
        <v>2177.99</v>
      </c>
      <c r="J450" s="210">
        <f>J451</f>
        <v>0</v>
      </c>
      <c r="K450" s="91">
        <f t="shared" si="81"/>
        <v>2177.99</v>
      </c>
      <c r="L450" s="96">
        <f>L451</f>
        <v>2173.535</v>
      </c>
      <c r="M450" s="96">
        <f>M451</f>
        <v>0</v>
      </c>
      <c r="N450" s="131">
        <f t="shared" si="76"/>
        <v>2173.535</v>
      </c>
      <c r="O450" s="96">
        <f>O451</f>
        <v>2418.59</v>
      </c>
      <c r="P450" s="96">
        <f>P451</f>
        <v>0</v>
      </c>
      <c r="Q450" s="131">
        <f t="shared" si="77"/>
        <v>2418.59</v>
      </c>
    </row>
    <row r="451" spans="1:17" ht="14.25" customHeight="1">
      <c r="A451" s="53" t="s">
        <v>616</v>
      </c>
      <c r="B451" s="54" t="s">
        <v>33</v>
      </c>
      <c r="C451" s="54" t="s">
        <v>33</v>
      </c>
      <c r="D451" s="54" t="s">
        <v>214</v>
      </c>
      <c r="E451" s="54" t="str">
        <f t="shared" si="82"/>
        <v>11 0 00 00000</v>
      </c>
      <c r="F451" s="54"/>
      <c r="G451" s="91">
        <f>G452+G463</f>
        <v>3048.29</v>
      </c>
      <c r="H451" s="91">
        <f>H452+H463</f>
        <v>-870.3</v>
      </c>
      <c r="I451" s="91">
        <f t="shared" si="78"/>
        <v>2177.99</v>
      </c>
      <c r="J451" s="140">
        <f>J452+J463</f>
        <v>0</v>
      </c>
      <c r="K451" s="91">
        <f t="shared" si="81"/>
        <v>2177.99</v>
      </c>
      <c r="L451" s="91">
        <f>L452+L463</f>
        <v>2173.535</v>
      </c>
      <c r="M451" s="91">
        <f>M452+M463</f>
        <v>0</v>
      </c>
      <c r="N451" s="131">
        <f t="shared" si="76"/>
        <v>2173.535</v>
      </c>
      <c r="O451" s="91">
        <f>O452+O463</f>
        <v>2418.59</v>
      </c>
      <c r="P451" s="91">
        <f>P452+P463</f>
        <v>0</v>
      </c>
      <c r="Q451" s="131">
        <f t="shared" si="77"/>
        <v>2418.59</v>
      </c>
    </row>
    <row r="452" spans="1:17" ht="14.25" customHeight="1">
      <c r="A452" s="53" t="s">
        <v>69</v>
      </c>
      <c r="B452" s="54" t="s">
        <v>33</v>
      </c>
      <c r="C452" s="54" t="s">
        <v>33</v>
      </c>
      <c r="D452" s="54" t="s">
        <v>215</v>
      </c>
      <c r="E452" s="54" t="str">
        <f t="shared" si="82"/>
        <v>11 1 00 00000</v>
      </c>
      <c r="F452" s="54"/>
      <c r="G452" s="91">
        <f>G453</f>
        <v>2323.79</v>
      </c>
      <c r="H452" s="91">
        <f>H453</f>
        <v>-870.3</v>
      </c>
      <c r="I452" s="91">
        <f t="shared" si="78"/>
        <v>1453.49</v>
      </c>
      <c r="J452" s="140">
        <f>J453</f>
        <v>0</v>
      </c>
      <c r="K452" s="91">
        <f t="shared" si="81"/>
        <v>1453.49</v>
      </c>
      <c r="L452" s="91">
        <f>L453</f>
        <v>1449.0349999999999</v>
      </c>
      <c r="M452" s="91">
        <f>M453</f>
        <v>0</v>
      </c>
      <c r="N452" s="131">
        <f t="shared" si="76"/>
        <v>1449.0349999999999</v>
      </c>
      <c r="O452" s="91">
        <f>O453</f>
        <v>1694.09</v>
      </c>
      <c r="P452" s="91">
        <f>P453</f>
        <v>0</v>
      </c>
      <c r="Q452" s="131">
        <f t="shared" si="77"/>
        <v>1694.09</v>
      </c>
    </row>
    <row r="453" spans="1:17" ht="25.5">
      <c r="A453" s="53" t="s">
        <v>270</v>
      </c>
      <c r="B453" s="54" t="s">
        <v>33</v>
      </c>
      <c r="C453" s="54" t="s">
        <v>33</v>
      </c>
      <c r="D453" s="54" t="s">
        <v>216</v>
      </c>
      <c r="E453" s="54" t="str">
        <f t="shared" si="82"/>
        <v>11 1 01 00000</v>
      </c>
      <c r="F453" s="54"/>
      <c r="G453" s="91">
        <f>G454+G457+G460</f>
        <v>2323.79</v>
      </c>
      <c r="H453" s="91">
        <f>H454+H457+H460</f>
        <v>-870.3</v>
      </c>
      <c r="I453" s="91">
        <f t="shared" si="78"/>
        <v>1453.49</v>
      </c>
      <c r="J453" s="140">
        <f>J454+J457+J460</f>
        <v>0</v>
      </c>
      <c r="K453" s="91">
        <f t="shared" si="81"/>
        <v>1453.49</v>
      </c>
      <c r="L453" s="91">
        <f>L454+L457+L460</f>
        <v>1449.0349999999999</v>
      </c>
      <c r="M453" s="91">
        <f>M454+M457+M460</f>
        <v>0</v>
      </c>
      <c r="N453" s="131">
        <f t="shared" si="76"/>
        <v>1449.0349999999999</v>
      </c>
      <c r="O453" s="91">
        <f>O454+O457+O460</f>
        <v>1694.09</v>
      </c>
      <c r="P453" s="91">
        <f>P454+P457+P460</f>
        <v>0</v>
      </c>
      <c r="Q453" s="131">
        <f t="shared" si="77"/>
        <v>1694.09</v>
      </c>
    </row>
    <row r="454" spans="1:17" ht="25.5" customHeight="1" hidden="1">
      <c r="A454" s="53" t="s">
        <v>42</v>
      </c>
      <c r="B454" s="54" t="s">
        <v>33</v>
      </c>
      <c r="C454" s="54" t="s">
        <v>33</v>
      </c>
      <c r="D454" s="54" t="s">
        <v>350</v>
      </c>
      <c r="E454" s="54" t="str">
        <f t="shared" si="82"/>
        <v>11 1 01 74010</v>
      </c>
      <c r="F454" s="54"/>
      <c r="G454" s="91">
        <f>G455</f>
        <v>0</v>
      </c>
      <c r="H454" s="91">
        <f>H455</f>
        <v>0</v>
      </c>
      <c r="I454" s="91">
        <f t="shared" si="78"/>
        <v>0</v>
      </c>
      <c r="J454" s="140">
        <f>J455</f>
        <v>0</v>
      </c>
      <c r="K454" s="91">
        <f t="shared" si="81"/>
        <v>0</v>
      </c>
      <c r="L454" s="91">
        <f>L455</f>
        <v>0</v>
      </c>
      <c r="M454" s="91">
        <f>M455</f>
        <v>0</v>
      </c>
      <c r="N454" s="131">
        <f t="shared" si="76"/>
        <v>0</v>
      </c>
      <c r="O454" s="91">
        <f>O455</f>
        <v>0</v>
      </c>
      <c r="P454" s="91">
        <f>P455</f>
        <v>0</v>
      </c>
      <c r="Q454" s="131">
        <f t="shared" si="77"/>
        <v>0</v>
      </c>
    </row>
    <row r="455" spans="1:17" ht="25.5" customHeight="1" hidden="1">
      <c r="A455" s="53" t="s">
        <v>354</v>
      </c>
      <c r="B455" s="54" t="s">
        <v>33</v>
      </c>
      <c r="C455" s="54" t="s">
        <v>33</v>
      </c>
      <c r="D455" s="54" t="s">
        <v>350</v>
      </c>
      <c r="E455" s="54" t="str">
        <f t="shared" si="82"/>
        <v>11 1 01 74010</v>
      </c>
      <c r="F455" s="54" t="s">
        <v>355</v>
      </c>
      <c r="G455" s="91">
        <f>G456</f>
        <v>0</v>
      </c>
      <c r="H455" s="91">
        <f>H456</f>
        <v>0</v>
      </c>
      <c r="I455" s="91">
        <f t="shared" si="78"/>
        <v>0</v>
      </c>
      <c r="J455" s="140">
        <f>J456</f>
        <v>0</v>
      </c>
      <c r="K455" s="91">
        <f t="shared" si="81"/>
        <v>0</v>
      </c>
      <c r="L455" s="91">
        <f>L456</f>
        <v>0</v>
      </c>
      <c r="M455" s="91">
        <f>M456</f>
        <v>0</v>
      </c>
      <c r="N455" s="131">
        <f t="shared" si="76"/>
        <v>0</v>
      </c>
      <c r="O455" s="91">
        <f>O456</f>
        <v>0</v>
      </c>
      <c r="P455" s="91">
        <f>P456</f>
        <v>0</v>
      </c>
      <c r="Q455" s="131">
        <f t="shared" si="77"/>
        <v>0</v>
      </c>
    </row>
    <row r="456" spans="1:17" ht="25.5" customHeight="1" hidden="1">
      <c r="A456" s="53" t="s">
        <v>289</v>
      </c>
      <c r="B456" s="54" t="s">
        <v>33</v>
      </c>
      <c r="C456" s="54" t="s">
        <v>33</v>
      </c>
      <c r="D456" s="54" t="s">
        <v>350</v>
      </c>
      <c r="E456" s="54" t="str">
        <f t="shared" si="82"/>
        <v>11 1 01 74010</v>
      </c>
      <c r="F456" s="54" t="s">
        <v>288</v>
      </c>
      <c r="G456" s="91">
        <f>'приложение 6'!H534</f>
        <v>0</v>
      </c>
      <c r="H456" s="91">
        <f>'приложение 6'!I534</f>
        <v>0</v>
      </c>
      <c r="I456" s="91">
        <f t="shared" si="78"/>
        <v>0</v>
      </c>
      <c r="J456" s="140">
        <f>'приложение 6'!K534</f>
        <v>0</v>
      </c>
      <c r="K456" s="91">
        <f t="shared" si="81"/>
        <v>0</v>
      </c>
      <c r="L456" s="91">
        <f>'приложение 6'!M534</f>
        <v>0</v>
      </c>
      <c r="M456" s="91">
        <f>'приложение 6'!N534</f>
        <v>0</v>
      </c>
      <c r="N456" s="131">
        <f t="shared" si="76"/>
        <v>0</v>
      </c>
      <c r="O456" s="91">
        <f>'приложение 6'!P534</f>
        <v>0</v>
      </c>
      <c r="P456" s="91">
        <f>'приложение 6'!Q534</f>
        <v>0</v>
      </c>
      <c r="Q456" s="131">
        <f t="shared" si="77"/>
        <v>0</v>
      </c>
    </row>
    <row r="457" spans="1:17" ht="24.75" customHeight="1">
      <c r="A457" s="53" t="s">
        <v>109</v>
      </c>
      <c r="B457" s="54" t="s">
        <v>33</v>
      </c>
      <c r="C457" s="54" t="s">
        <v>33</v>
      </c>
      <c r="D457" s="54" t="s">
        <v>305</v>
      </c>
      <c r="E457" s="54" t="str">
        <f t="shared" si="82"/>
        <v>11 1 01 74220</v>
      </c>
      <c r="F457" s="54"/>
      <c r="G457" s="91">
        <f>G458</f>
        <v>16.05</v>
      </c>
      <c r="H457" s="91">
        <f>H458</f>
        <v>0</v>
      </c>
      <c r="I457" s="91">
        <f t="shared" si="78"/>
        <v>16.05</v>
      </c>
      <c r="J457" s="140">
        <f>J458</f>
        <v>0</v>
      </c>
      <c r="K457" s="91">
        <f t="shared" si="81"/>
        <v>16.05</v>
      </c>
      <c r="L457" s="91">
        <f>L458</f>
        <v>16.05</v>
      </c>
      <c r="M457" s="91">
        <f>M458</f>
        <v>0</v>
      </c>
      <c r="N457" s="131">
        <f t="shared" si="76"/>
        <v>16.05</v>
      </c>
      <c r="O457" s="91">
        <f>O458</f>
        <v>16.05</v>
      </c>
      <c r="P457" s="91">
        <f>P458</f>
        <v>0</v>
      </c>
      <c r="Q457" s="131">
        <f t="shared" si="77"/>
        <v>16.05</v>
      </c>
    </row>
    <row r="458" spans="1:17" ht="25.5">
      <c r="A458" s="53" t="s">
        <v>354</v>
      </c>
      <c r="B458" s="54" t="s">
        <v>33</v>
      </c>
      <c r="C458" s="54" t="s">
        <v>33</v>
      </c>
      <c r="D458" s="54" t="s">
        <v>305</v>
      </c>
      <c r="E458" s="54" t="str">
        <f t="shared" si="82"/>
        <v>11 1 01 74220</v>
      </c>
      <c r="F458" s="54" t="s">
        <v>355</v>
      </c>
      <c r="G458" s="91">
        <f>G459</f>
        <v>16.05</v>
      </c>
      <c r="H458" s="91">
        <f>H459</f>
        <v>0</v>
      </c>
      <c r="I458" s="91">
        <f t="shared" si="78"/>
        <v>16.05</v>
      </c>
      <c r="J458" s="140">
        <f>J459</f>
        <v>0</v>
      </c>
      <c r="K458" s="91">
        <f t="shared" si="81"/>
        <v>16.05</v>
      </c>
      <c r="L458" s="91">
        <f>L459</f>
        <v>16.05</v>
      </c>
      <c r="M458" s="91">
        <f>M459</f>
        <v>0</v>
      </c>
      <c r="N458" s="131">
        <f t="shared" si="76"/>
        <v>16.05</v>
      </c>
      <c r="O458" s="91">
        <f>O459</f>
        <v>16.05</v>
      </c>
      <c r="P458" s="91">
        <f>P459</f>
        <v>0</v>
      </c>
      <c r="Q458" s="131">
        <f t="shared" si="77"/>
        <v>16.05</v>
      </c>
    </row>
    <row r="459" spans="1:17" ht="29.25" customHeight="1">
      <c r="A459" s="53" t="s">
        <v>289</v>
      </c>
      <c r="B459" s="54" t="s">
        <v>33</v>
      </c>
      <c r="C459" s="54" t="s">
        <v>33</v>
      </c>
      <c r="D459" s="54" t="s">
        <v>305</v>
      </c>
      <c r="E459" s="54" t="str">
        <f t="shared" si="82"/>
        <v>11 1 01 74220</v>
      </c>
      <c r="F459" s="54" t="s">
        <v>288</v>
      </c>
      <c r="G459" s="91">
        <f>'приложение 6'!H537</f>
        <v>16.05</v>
      </c>
      <c r="H459" s="91">
        <f>'приложение 6'!I537</f>
        <v>0</v>
      </c>
      <c r="I459" s="91">
        <f t="shared" si="78"/>
        <v>16.05</v>
      </c>
      <c r="J459" s="140">
        <f>'приложение 6'!K537</f>
        <v>0</v>
      </c>
      <c r="K459" s="91">
        <f t="shared" si="81"/>
        <v>16.05</v>
      </c>
      <c r="L459" s="91">
        <f>'приложение 6'!M537</f>
        <v>16.05</v>
      </c>
      <c r="M459" s="91">
        <f>'приложение 6'!N537</f>
        <v>0</v>
      </c>
      <c r="N459" s="131">
        <f t="shared" si="76"/>
        <v>16.05</v>
      </c>
      <c r="O459" s="91">
        <f>'приложение 6'!P537</f>
        <v>16.05</v>
      </c>
      <c r="P459" s="91">
        <f>'приложение 6'!Q537</f>
        <v>0</v>
      </c>
      <c r="Q459" s="131">
        <f t="shared" si="77"/>
        <v>16.05</v>
      </c>
    </row>
    <row r="460" spans="1:17" ht="12.75">
      <c r="A460" s="53" t="s">
        <v>21</v>
      </c>
      <c r="B460" s="54" t="s">
        <v>33</v>
      </c>
      <c r="C460" s="54" t="s">
        <v>33</v>
      </c>
      <c r="D460" s="54" t="s">
        <v>217</v>
      </c>
      <c r="E460" s="54" t="str">
        <f t="shared" si="82"/>
        <v>11 1 01 76010</v>
      </c>
      <c r="F460" s="54"/>
      <c r="G460" s="91">
        <f>G461</f>
        <v>2307.74</v>
      </c>
      <c r="H460" s="91">
        <f>H461</f>
        <v>-870.3</v>
      </c>
      <c r="I460" s="91">
        <f t="shared" si="78"/>
        <v>1437.4399999999998</v>
      </c>
      <c r="J460" s="140">
        <f>J461</f>
        <v>0</v>
      </c>
      <c r="K460" s="91">
        <f t="shared" si="81"/>
        <v>1437.4399999999998</v>
      </c>
      <c r="L460" s="91">
        <f>L461</f>
        <v>1432.985</v>
      </c>
      <c r="M460" s="91">
        <f>M461</f>
        <v>0</v>
      </c>
      <c r="N460" s="131">
        <f t="shared" si="76"/>
        <v>1432.985</v>
      </c>
      <c r="O460" s="91">
        <f>O461</f>
        <v>1678.04</v>
      </c>
      <c r="P460" s="91">
        <f>P461</f>
        <v>0</v>
      </c>
      <c r="Q460" s="131">
        <f t="shared" si="77"/>
        <v>1678.04</v>
      </c>
    </row>
    <row r="461" spans="1:17" ht="25.5">
      <c r="A461" s="53" t="s">
        <v>354</v>
      </c>
      <c r="B461" s="54" t="s">
        <v>33</v>
      </c>
      <c r="C461" s="54" t="s">
        <v>33</v>
      </c>
      <c r="D461" s="54" t="s">
        <v>217</v>
      </c>
      <c r="E461" s="54" t="str">
        <f t="shared" si="82"/>
        <v>11 1 01 76010</v>
      </c>
      <c r="F461" s="54" t="s">
        <v>355</v>
      </c>
      <c r="G461" s="91">
        <f>G462</f>
        <v>2307.74</v>
      </c>
      <c r="H461" s="91">
        <f>H462</f>
        <v>-870.3</v>
      </c>
      <c r="I461" s="91">
        <f t="shared" si="78"/>
        <v>1437.4399999999998</v>
      </c>
      <c r="J461" s="140">
        <f>J462</f>
        <v>0</v>
      </c>
      <c r="K461" s="91">
        <f t="shared" si="81"/>
        <v>1437.4399999999998</v>
      </c>
      <c r="L461" s="91">
        <f>L462</f>
        <v>1432.985</v>
      </c>
      <c r="M461" s="91">
        <f>M462</f>
        <v>0</v>
      </c>
      <c r="N461" s="131">
        <f t="shared" si="76"/>
        <v>1432.985</v>
      </c>
      <c r="O461" s="91">
        <f>O462</f>
        <v>1678.04</v>
      </c>
      <c r="P461" s="91">
        <f>P462</f>
        <v>0</v>
      </c>
      <c r="Q461" s="131">
        <f t="shared" si="77"/>
        <v>1678.04</v>
      </c>
    </row>
    <row r="462" spans="1:17" ht="25.5">
      <c r="A462" s="53" t="s">
        <v>289</v>
      </c>
      <c r="B462" s="54" t="s">
        <v>33</v>
      </c>
      <c r="C462" s="54" t="s">
        <v>33</v>
      </c>
      <c r="D462" s="54" t="s">
        <v>217</v>
      </c>
      <c r="E462" s="54" t="str">
        <f t="shared" si="82"/>
        <v>11 1 01 76010</v>
      </c>
      <c r="F462" s="54" t="s">
        <v>288</v>
      </c>
      <c r="G462" s="91">
        <f>'приложение 6'!H540</f>
        <v>2307.74</v>
      </c>
      <c r="H462" s="91">
        <f>'приложение 6'!I540</f>
        <v>-870.3</v>
      </c>
      <c r="I462" s="91">
        <f t="shared" si="78"/>
        <v>1437.4399999999998</v>
      </c>
      <c r="J462" s="140">
        <f>'приложение 6'!K540</f>
        <v>0</v>
      </c>
      <c r="K462" s="91">
        <f t="shared" si="81"/>
        <v>1437.4399999999998</v>
      </c>
      <c r="L462" s="91">
        <f>'приложение 6'!M540</f>
        <v>1432.985</v>
      </c>
      <c r="M462" s="91">
        <f>'приложение 6'!N540</f>
        <v>0</v>
      </c>
      <c r="N462" s="131">
        <f t="shared" si="76"/>
        <v>1432.985</v>
      </c>
      <c r="O462" s="91">
        <f>'приложение 6'!P540</f>
        <v>1678.04</v>
      </c>
      <c r="P462" s="91">
        <f>'приложение 6'!Q540</f>
        <v>0</v>
      </c>
      <c r="Q462" s="131">
        <f t="shared" si="77"/>
        <v>1678.04</v>
      </c>
    </row>
    <row r="463" spans="1:17" ht="25.5">
      <c r="A463" s="53" t="s">
        <v>617</v>
      </c>
      <c r="B463" s="54" t="s">
        <v>33</v>
      </c>
      <c r="C463" s="54" t="s">
        <v>33</v>
      </c>
      <c r="D463" s="54" t="s">
        <v>218</v>
      </c>
      <c r="E463" s="54" t="str">
        <f t="shared" si="82"/>
        <v>11 3 00 00000</v>
      </c>
      <c r="F463" s="54"/>
      <c r="G463" s="91">
        <f aca="true" t="shared" si="83" ref="G463:M466">G464</f>
        <v>724.5</v>
      </c>
      <c r="H463" s="91">
        <f t="shared" si="83"/>
        <v>0</v>
      </c>
      <c r="I463" s="91">
        <f t="shared" si="78"/>
        <v>724.5</v>
      </c>
      <c r="J463" s="140">
        <f t="shared" si="83"/>
        <v>0</v>
      </c>
      <c r="K463" s="91">
        <f t="shared" si="81"/>
        <v>724.5</v>
      </c>
      <c r="L463" s="91">
        <f t="shared" si="83"/>
        <v>724.5</v>
      </c>
      <c r="M463" s="91">
        <f t="shared" si="83"/>
        <v>0</v>
      </c>
      <c r="N463" s="131">
        <f t="shared" si="76"/>
        <v>724.5</v>
      </c>
      <c r="O463" s="91">
        <f aca="true" t="shared" si="84" ref="O463:P466">O464</f>
        <v>724.5</v>
      </c>
      <c r="P463" s="91">
        <f t="shared" si="84"/>
        <v>0</v>
      </c>
      <c r="Q463" s="131">
        <f t="shared" si="77"/>
        <v>724.5</v>
      </c>
    </row>
    <row r="464" spans="1:17" ht="24" customHeight="1">
      <c r="A464" s="53" t="s">
        <v>271</v>
      </c>
      <c r="B464" s="54" t="s">
        <v>33</v>
      </c>
      <c r="C464" s="54" t="s">
        <v>33</v>
      </c>
      <c r="D464" s="54" t="s">
        <v>219</v>
      </c>
      <c r="E464" s="54" t="str">
        <f t="shared" si="82"/>
        <v>11 3 01 00000</v>
      </c>
      <c r="F464" s="54"/>
      <c r="G464" s="91">
        <f t="shared" si="83"/>
        <v>724.5</v>
      </c>
      <c r="H464" s="91">
        <f t="shared" si="83"/>
        <v>0</v>
      </c>
      <c r="I464" s="91">
        <f t="shared" si="78"/>
        <v>724.5</v>
      </c>
      <c r="J464" s="140">
        <f t="shared" si="83"/>
        <v>0</v>
      </c>
      <c r="K464" s="91">
        <f t="shared" si="81"/>
        <v>724.5</v>
      </c>
      <c r="L464" s="91">
        <f t="shared" si="83"/>
        <v>724.5</v>
      </c>
      <c r="M464" s="91">
        <f t="shared" si="83"/>
        <v>0</v>
      </c>
      <c r="N464" s="131">
        <f t="shared" si="76"/>
        <v>724.5</v>
      </c>
      <c r="O464" s="91">
        <f t="shared" si="84"/>
        <v>724.5</v>
      </c>
      <c r="P464" s="91">
        <f t="shared" si="84"/>
        <v>0</v>
      </c>
      <c r="Q464" s="131">
        <f t="shared" si="77"/>
        <v>724.5</v>
      </c>
    </row>
    <row r="465" spans="1:17" ht="25.5">
      <c r="A465" s="53" t="s">
        <v>91</v>
      </c>
      <c r="B465" s="54" t="s">
        <v>33</v>
      </c>
      <c r="C465" s="54" t="s">
        <v>33</v>
      </c>
      <c r="D465" s="54" t="s">
        <v>220</v>
      </c>
      <c r="E465" s="54" t="str">
        <f t="shared" si="82"/>
        <v>11 3 01 76030</v>
      </c>
      <c r="F465" s="54"/>
      <c r="G465" s="91">
        <f t="shared" si="83"/>
        <v>724.5</v>
      </c>
      <c r="H465" s="91">
        <f t="shared" si="83"/>
        <v>0</v>
      </c>
      <c r="I465" s="91">
        <f t="shared" si="78"/>
        <v>724.5</v>
      </c>
      <c r="J465" s="140">
        <f t="shared" si="83"/>
        <v>0</v>
      </c>
      <c r="K465" s="91">
        <f t="shared" si="81"/>
        <v>724.5</v>
      </c>
      <c r="L465" s="91">
        <f t="shared" si="83"/>
        <v>724.5</v>
      </c>
      <c r="M465" s="91">
        <f t="shared" si="83"/>
        <v>0</v>
      </c>
      <c r="N465" s="131">
        <f t="shared" si="76"/>
        <v>724.5</v>
      </c>
      <c r="O465" s="91">
        <f t="shared" si="84"/>
        <v>724.5</v>
      </c>
      <c r="P465" s="91">
        <f t="shared" si="84"/>
        <v>0</v>
      </c>
      <c r="Q465" s="131">
        <f t="shared" si="77"/>
        <v>724.5</v>
      </c>
    </row>
    <row r="466" spans="1:17" ht="25.5">
      <c r="A466" s="53" t="s">
        <v>354</v>
      </c>
      <c r="B466" s="54" t="s">
        <v>33</v>
      </c>
      <c r="C466" s="54" t="s">
        <v>33</v>
      </c>
      <c r="D466" s="54" t="s">
        <v>220</v>
      </c>
      <c r="E466" s="54" t="str">
        <f t="shared" si="82"/>
        <v>11 3 01 76030</v>
      </c>
      <c r="F466" s="54" t="s">
        <v>355</v>
      </c>
      <c r="G466" s="91">
        <f t="shared" si="83"/>
        <v>724.5</v>
      </c>
      <c r="H466" s="91">
        <f t="shared" si="83"/>
        <v>0</v>
      </c>
      <c r="I466" s="91">
        <f t="shared" si="78"/>
        <v>724.5</v>
      </c>
      <c r="J466" s="140">
        <f t="shared" si="83"/>
        <v>0</v>
      </c>
      <c r="K466" s="91">
        <f t="shared" si="81"/>
        <v>724.5</v>
      </c>
      <c r="L466" s="91">
        <f t="shared" si="83"/>
        <v>724.5</v>
      </c>
      <c r="M466" s="91">
        <f t="shared" si="83"/>
        <v>0</v>
      </c>
      <c r="N466" s="131">
        <f t="shared" si="76"/>
        <v>724.5</v>
      </c>
      <c r="O466" s="91">
        <f t="shared" si="84"/>
        <v>724.5</v>
      </c>
      <c r="P466" s="91">
        <f t="shared" si="84"/>
        <v>0</v>
      </c>
      <c r="Q466" s="131">
        <f t="shared" si="77"/>
        <v>724.5</v>
      </c>
    </row>
    <row r="467" spans="1:17" s="101" customFormat="1" ht="25.5">
      <c r="A467" s="53" t="s">
        <v>289</v>
      </c>
      <c r="B467" s="54" t="s">
        <v>33</v>
      </c>
      <c r="C467" s="54" t="s">
        <v>33</v>
      </c>
      <c r="D467" s="54" t="s">
        <v>220</v>
      </c>
      <c r="E467" s="54" t="str">
        <f t="shared" si="82"/>
        <v>11 3 01 76030</v>
      </c>
      <c r="F467" s="54" t="s">
        <v>288</v>
      </c>
      <c r="G467" s="91">
        <f>'приложение 6'!H545</f>
        <v>724.5</v>
      </c>
      <c r="H467" s="91">
        <f>'приложение 6'!I545</f>
        <v>0</v>
      </c>
      <c r="I467" s="91">
        <f t="shared" si="78"/>
        <v>724.5</v>
      </c>
      <c r="J467" s="140">
        <f>'приложение 6'!K545</f>
        <v>0</v>
      </c>
      <c r="K467" s="91">
        <f t="shared" si="81"/>
        <v>724.5</v>
      </c>
      <c r="L467" s="91">
        <f>'приложение 6'!M545</f>
        <v>724.5</v>
      </c>
      <c r="M467" s="91">
        <f>'приложение 6'!N545</f>
        <v>0</v>
      </c>
      <c r="N467" s="131">
        <f t="shared" si="76"/>
        <v>724.5</v>
      </c>
      <c r="O467" s="91">
        <f>'приложение 6'!P545</f>
        <v>724.5</v>
      </c>
      <c r="P467" s="91">
        <f>'приложение 6'!Q545</f>
        <v>0</v>
      </c>
      <c r="Q467" s="131">
        <f t="shared" si="77"/>
        <v>724.5</v>
      </c>
    </row>
    <row r="468" spans="1:17" s="105" customFormat="1" ht="12.75" hidden="1">
      <c r="A468" s="53" t="s">
        <v>451</v>
      </c>
      <c r="B468" s="75" t="s">
        <v>450</v>
      </c>
      <c r="C468" s="75"/>
      <c r="D468" s="75"/>
      <c r="E468" s="75" t="str">
        <f t="shared" si="82"/>
        <v>   </v>
      </c>
      <c r="F468" s="75"/>
      <c r="G468" s="91">
        <f aca="true" t="shared" si="85" ref="G468:M470">G469</f>
        <v>0</v>
      </c>
      <c r="H468" s="91">
        <f t="shared" si="85"/>
        <v>0</v>
      </c>
      <c r="I468" s="91">
        <f t="shared" si="78"/>
        <v>0</v>
      </c>
      <c r="J468" s="140">
        <f t="shared" si="85"/>
        <v>0</v>
      </c>
      <c r="K468" s="91">
        <f t="shared" si="81"/>
        <v>0</v>
      </c>
      <c r="L468" s="91">
        <f t="shared" si="85"/>
        <v>0</v>
      </c>
      <c r="M468" s="91">
        <f t="shared" si="85"/>
        <v>0</v>
      </c>
      <c r="N468" s="131">
        <f t="shared" si="76"/>
        <v>0</v>
      </c>
      <c r="O468" s="91">
        <f aca="true" t="shared" si="86" ref="O468:P470">O469</f>
        <v>0</v>
      </c>
      <c r="P468" s="91">
        <f t="shared" si="86"/>
        <v>0</v>
      </c>
      <c r="Q468" s="131">
        <f t="shared" si="77"/>
        <v>0</v>
      </c>
    </row>
    <row r="469" spans="1:17" s="106" customFormat="1" ht="17.25" customHeight="1" hidden="1">
      <c r="A469" s="57" t="s">
        <v>452</v>
      </c>
      <c r="B469" s="102" t="s">
        <v>450</v>
      </c>
      <c r="C469" s="102" t="s">
        <v>32</v>
      </c>
      <c r="D469" s="102"/>
      <c r="E469" s="102" t="str">
        <f t="shared" si="82"/>
        <v>   </v>
      </c>
      <c r="F469" s="102"/>
      <c r="G469" s="96">
        <f t="shared" si="85"/>
        <v>0</v>
      </c>
      <c r="H469" s="96">
        <f t="shared" si="85"/>
        <v>0</v>
      </c>
      <c r="I469" s="91">
        <f t="shared" si="78"/>
        <v>0</v>
      </c>
      <c r="J469" s="210">
        <f t="shared" si="85"/>
        <v>0</v>
      </c>
      <c r="K469" s="91">
        <f t="shared" si="81"/>
        <v>0</v>
      </c>
      <c r="L469" s="96">
        <f t="shared" si="85"/>
        <v>0</v>
      </c>
      <c r="M469" s="96">
        <f t="shared" si="85"/>
        <v>0</v>
      </c>
      <c r="N469" s="131">
        <f t="shared" si="76"/>
        <v>0</v>
      </c>
      <c r="O469" s="96">
        <f t="shared" si="86"/>
        <v>0</v>
      </c>
      <c r="P469" s="96">
        <f t="shared" si="86"/>
        <v>0</v>
      </c>
      <c r="Q469" s="131">
        <f t="shared" si="77"/>
        <v>0</v>
      </c>
    </row>
    <row r="470" spans="1:17" s="105" customFormat="1" ht="27" customHeight="1" hidden="1">
      <c r="A470" s="53" t="s">
        <v>328</v>
      </c>
      <c r="B470" s="54" t="s">
        <v>450</v>
      </c>
      <c r="C470" s="54" t="s">
        <v>32</v>
      </c>
      <c r="D470" s="54" t="s">
        <v>207</v>
      </c>
      <c r="E470" s="54" t="str">
        <f t="shared" si="82"/>
        <v>09 0 00 00000</v>
      </c>
      <c r="F470" s="54"/>
      <c r="G470" s="91">
        <f t="shared" si="85"/>
        <v>0</v>
      </c>
      <c r="H470" s="91">
        <f t="shared" si="85"/>
        <v>0</v>
      </c>
      <c r="I470" s="91">
        <f t="shared" si="78"/>
        <v>0</v>
      </c>
      <c r="J470" s="140">
        <f t="shared" si="85"/>
        <v>0</v>
      </c>
      <c r="K470" s="91">
        <f t="shared" si="81"/>
        <v>0</v>
      </c>
      <c r="L470" s="91">
        <f t="shared" si="85"/>
        <v>0</v>
      </c>
      <c r="M470" s="91">
        <f t="shared" si="85"/>
        <v>0</v>
      </c>
      <c r="N470" s="131">
        <f t="shared" si="76"/>
        <v>0</v>
      </c>
      <c r="O470" s="91">
        <f t="shared" si="86"/>
        <v>0</v>
      </c>
      <c r="P470" s="91">
        <f t="shared" si="86"/>
        <v>0</v>
      </c>
      <c r="Q470" s="131">
        <f t="shared" si="77"/>
        <v>0</v>
      </c>
    </row>
    <row r="471" spans="1:17" s="105" customFormat="1" ht="25.5" hidden="1">
      <c r="A471" s="53" t="s">
        <v>347</v>
      </c>
      <c r="B471" s="54" t="s">
        <v>450</v>
      </c>
      <c r="C471" s="54" t="s">
        <v>32</v>
      </c>
      <c r="D471" s="54" t="s">
        <v>208</v>
      </c>
      <c r="E471" s="54" t="str">
        <f t="shared" si="82"/>
        <v>09 1 00 00000</v>
      </c>
      <c r="F471" s="54"/>
      <c r="G471" s="91">
        <f>G472+G476+G480</f>
        <v>0</v>
      </c>
      <c r="H471" s="91">
        <f>H472+H476+H480</f>
        <v>0</v>
      </c>
      <c r="I471" s="91">
        <f t="shared" si="78"/>
        <v>0</v>
      </c>
      <c r="J471" s="140">
        <f>J472+J476+J480</f>
        <v>0</v>
      </c>
      <c r="K471" s="91">
        <f t="shared" si="81"/>
        <v>0</v>
      </c>
      <c r="L471" s="91">
        <f>L472+L476+L480</f>
        <v>0</v>
      </c>
      <c r="M471" s="91">
        <f>M472+M476+M480</f>
        <v>0</v>
      </c>
      <c r="N471" s="131">
        <f t="shared" si="76"/>
        <v>0</v>
      </c>
      <c r="O471" s="91">
        <f>O472+O476+O480</f>
        <v>0</v>
      </c>
      <c r="P471" s="91">
        <f>P472+P476+P480</f>
        <v>0</v>
      </c>
      <c r="Q471" s="131">
        <f t="shared" si="77"/>
        <v>0</v>
      </c>
    </row>
    <row r="472" spans="1:17" s="105" customFormat="1" ht="40.5" customHeight="1" hidden="1">
      <c r="A472" s="53" t="s">
        <v>421</v>
      </c>
      <c r="B472" s="54" t="s">
        <v>450</v>
      </c>
      <c r="C472" s="54" t="s">
        <v>32</v>
      </c>
      <c r="D472" s="54" t="s">
        <v>399</v>
      </c>
      <c r="E472" s="54" t="str">
        <f t="shared" si="82"/>
        <v>09 1 01 00000</v>
      </c>
      <c r="F472" s="54"/>
      <c r="G472" s="103">
        <f aca="true" t="shared" si="87" ref="G472:M474">G473</f>
        <v>0</v>
      </c>
      <c r="H472" s="103">
        <f t="shared" si="87"/>
        <v>0</v>
      </c>
      <c r="I472" s="91">
        <f t="shared" si="78"/>
        <v>0</v>
      </c>
      <c r="J472" s="211">
        <f t="shared" si="87"/>
        <v>0</v>
      </c>
      <c r="K472" s="91">
        <f t="shared" si="81"/>
        <v>0</v>
      </c>
      <c r="L472" s="103">
        <f t="shared" si="87"/>
        <v>0</v>
      </c>
      <c r="M472" s="103">
        <f t="shared" si="87"/>
        <v>0</v>
      </c>
      <c r="N472" s="131">
        <f t="shared" si="76"/>
        <v>0</v>
      </c>
      <c r="O472" s="103">
        <f aca="true" t="shared" si="88" ref="O472:P474">O473</f>
        <v>0</v>
      </c>
      <c r="P472" s="103">
        <f t="shared" si="88"/>
        <v>0</v>
      </c>
      <c r="Q472" s="131">
        <f t="shared" si="77"/>
        <v>0</v>
      </c>
    </row>
    <row r="473" spans="1:17" s="105" customFormat="1" ht="12.75" hidden="1">
      <c r="A473" s="53" t="s">
        <v>74</v>
      </c>
      <c r="B473" s="54" t="s">
        <v>450</v>
      </c>
      <c r="C473" s="54" t="s">
        <v>32</v>
      </c>
      <c r="D473" s="54" t="s">
        <v>401</v>
      </c>
      <c r="E473" s="54" t="str">
        <f t="shared" si="82"/>
        <v>09 1 01 74030</v>
      </c>
      <c r="F473" s="54"/>
      <c r="G473" s="91">
        <f t="shared" si="87"/>
        <v>0</v>
      </c>
      <c r="H473" s="91">
        <f t="shared" si="87"/>
        <v>0</v>
      </c>
      <c r="I473" s="91">
        <f t="shared" si="78"/>
        <v>0</v>
      </c>
      <c r="J473" s="140">
        <f t="shared" si="87"/>
        <v>0</v>
      </c>
      <c r="K473" s="91">
        <f t="shared" si="81"/>
        <v>0</v>
      </c>
      <c r="L473" s="91">
        <f t="shared" si="87"/>
        <v>0</v>
      </c>
      <c r="M473" s="91">
        <f t="shared" si="87"/>
        <v>0</v>
      </c>
      <c r="N473" s="131">
        <f t="shared" si="76"/>
        <v>0</v>
      </c>
      <c r="O473" s="91">
        <f t="shared" si="88"/>
        <v>0</v>
      </c>
      <c r="P473" s="91">
        <f t="shared" si="88"/>
        <v>0</v>
      </c>
      <c r="Q473" s="131">
        <f t="shared" si="77"/>
        <v>0</v>
      </c>
    </row>
    <row r="474" spans="1:17" s="105" customFormat="1" ht="25.5" hidden="1">
      <c r="A474" s="53" t="s">
        <v>365</v>
      </c>
      <c r="B474" s="54" t="s">
        <v>450</v>
      </c>
      <c r="C474" s="54" t="s">
        <v>32</v>
      </c>
      <c r="D474" s="54" t="s">
        <v>401</v>
      </c>
      <c r="E474" s="54" t="str">
        <f t="shared" si="82"/>
        <v>09 1 01 74030</v>
      </c>
      <c r="F474" s="54" t="s">
        <v>364</v>
      </c>
      <c r="G474" s="91">
        <f t="shared" si="87"/>
        <v>0</v>
      </c>
      <c r="H474" s="91">
        <f t="shared" si="87"/>
        <v>0</v>
      </c>
      <c r="I474" s="91">
        <f t="shared" si="78"/>
        <v>0</v>
      </c>
      <c r="J474" s="140">
        <f t="shared" si="87"/>
        <v>0</v>
      </c>
      <c r="K474" s="91">
        <f t="shared" si="81"/>
        <v>0</v>
      </c>
      <c r="L474" s="91">
        <f t="shared" si="87"/>
        <v>0</v>
      </c>
      <c r="M474" s="91">
        <f t="shared" si="87"/>
        <v>0</v>
      </c>
      <c r="N474" s="131">
        <f t="shared" si="76"/>
        <v>0</v>
      </c>
      <c r="O474" s="91">
        <f t="shared" si="88"/>
        <v>0</v>
      </c>
      <c r="P474" s="91">
        <f t="shared" si="88"/>
        <v>0</v>
      </c>
      <c r="Q474" s="131">
        <f t="shared" si="77"/>
        <v>0</v>
      </c>
    </row>
    <row r="475" spans="1:17" s="105" customFormat="1" ht="12.75" hidden="1">
      <c r="A475" s="53" t="s">
        <v>291</v>
      </c>
      <c r="B475" s="54" t="s">
        <v>450</v>
      </c>
      <c r="C475" s="54" t="s">
        <v>32</v>
      </c>
      <c r="D475" s="54" t="s">
        <v>401</v>
      </c>
      <c r="E475" s="54" t="str">
        <f t="shared" si="82"/>
        <v>09 1 01 74030</v>
      </c>
      <c r="F475" s="54" t="s">
        <v>290</v>
      </c>
      <c r="G475" s="91">
        <f>'приложение 6'!H553</f>
        <v>0</v>
      </c>
      <c r="H475" s="91">
        <f>'приложение 6'!I553</f>
        <v>0</v>
      </c>
      <c r="I475" s="91">
        <f t="shared" si="78"/>
        <v>0</v>
      </c>
      <c r="J475" s="140">
        <f>'приложение 6'!K553</f>
        <v>0</v>
      </c>
      <c r="K475" s="91">
        <f t="shared" si="81"/>
        <v>0</v>
      </c>
      <c r="L475" s="91">
        <f>'приложение 6'!M553</f>
        <v>0</v>
      </c>
      <c r="M475" s="91">
        <f>'приложение 6'!N553</f>
        <v>0</v>
      </c>
      <c r="N475" s="131">
        <f t="shared" si="76"/>
        <v>0</v>
      </c>
      <c r="O475" s="91">
        <f>'приложение 6'!P553</f>
        <v>0</v>
      </c>
      <c r="P475" s="91">
        <f>'приложение 6'!Q553</f>
        <v>0</v>
      </c>
      <c r="Q475" s="131">
        <f t="shared" si="77"/>
        <v>0</v>
      </c>
    </row>
    <row r="476" spans="1:17" ht="25.5" customHeight="1" hidden="1">
      <c r="A476" s="53" t="s">
        <v>268</v>
      </c>
      <c r="B476" s="54" t="s">
        <v>450</v>
      </c>
      <c r="C476" s="54" t="s">
        <v>32</v>
      </c>
      <c r="D476" s="54" t="s">
        <v>209</v>
      </c>
      <c r="E476" s="54" t="str">
        <f t="shared" si="82"/>
        <v>09 1 02 00000</v>
      </c>
      <c r="F476" s="54"/>
      <c r="G476" s="91">
        <f aca="true" t="shared" si="89" ref="G476:M478">G477</f>
        <v>0</v>
      </c>
      <c r="H476" s="91">
        <f t="shared" si="89"/>
        <v>0</v>
      </c>
      <c r="I476" s="91">
        <f t="shared" si="78"/>
        <v>0</v>
      </c>
      <c r="J476" s="140">
        <f t="shared" si="89"/>
        <v>0</v>
      </c>
      <c r="K476" s="91">
        <f t="shared" si="81"/>
        <v>0</v>
      </c>
      <c r="L476" s="91">
        <f t="shared" si="89"/>
        <v>0</v>
      </c>
      <c r="M476" s="91">
        <f t="shared" si="89"/>
        <v>0</v>
      </c>
      <c r="N476" s="131">
        <f t="shared" si="76"/>
        <v>0</v>
      </c>
      <c r="O476" s="91">
        <f aca="true" t="shared" si="90" ref="O476:P478">O477</f>
        <v>0</v>
      </c>
      <c r="P476" s="91">
        <f t="shared" si="90"/>
        <v>0</v>
      </c>
      <c r="Q476" s="131">
        <f t="shared" si="77"/>
        <v>0</v>
      </c>
    </row>
    <row r="477" spans="1:17" ht="12.75" hidden="1">
      <c r="A477" s="53" t="s">
        <v>62</v>
      </c>
      <c r="B477" s="54" t="s">
        <v>450</v>
      </c>
      <c r="C477" s="54" t="s">
        <v>32</v>
      </c>
      <c r="D477" s="54" t="s">
        <v>210</v>
      </c>
      <c r="E477" s="54" t="str">
        <f t="shared" si="82"/>
        <v>09 1 02 75020</v>
      </c>
      <c r="F477" s="54"/>
      <c r="G477" s="91">
        <f t="shared" si="89"/>
        <v>0</v>
      </c>
      <c r="H477" s="91">
        <f t="shared" si="89"/>
        <v>0</v>
      </c>
      <c r="I477" s="91">
        <f t="shared" si="78"/>
        <v>0</v>
      </c>
      <c r="J477" s="140">
        <f t="shared" si="89"/>
        <v>0</v>
      </c>
      <c r="K477" s="91">
        <f t="shared" si="81"/>
        <v>0</v>
      </c>
      <c r="L477" s="91">
        <f t="shared" si="89"/>
        <v>0</v>
      </c>
      <c r="M477" s="91">
        <f t="shared" si="89"/>
        <v>0</v>
      </c>
      <c r="N477" s="131">
        <f t="shared" si="76"/>
        <v>0</v>
      </c>
      <c r="O477" s="91">
        <f t="shared" si="90"/>
        <v>0</v>
      </c>
      <c r="P477" s="91">
        <f t="shared" si="90"/>
        <v>0</v>
      </c>
      <c r="Q477" s="131">
        <f t="shared" si="77"/>
        <v>0</v>
      </c>
    </row>
    <row r="478" spans="1:17" ht="25.5" hidden="1">
      <c r="A478" s="53" t="s">
        <v>354</v>
      </c>
      <c r="B478" s="54" t="s">
        <v>450</v>
      </c>
      <c r="C478" s="54" t="s">
        <v>32</v>
      </c>
      <c r="D478" s="54" t="s">
        <v>210</v>
      </c>
      <c r="E478" s="54" t="str">
        <f t="shared" si="82"/>
        <v>09 1 02 75020</v>
      </c>
      <c r="F478" s="54" t="s">
        <v>355</v>
      </c>
      <c r="G478" s="91">
        <f t="shared" si="89"/>
        <v>0</v>
      </c>
      <c r="H478" s="91">
        <f t="shared" si="89"/>
        <v>0</v>
      </c>
      <c r="I478" s="91">
        <f t="shared" si="78"/>
        <v>0</v>
      </c>
      <c r="J478" s="140">
        <f t="shared" si="89"/>
        <v>0</v>
      </c>
      <c r="K478" s="91">
        <f t="shared" si="81"/>
        <v>0</v>
      </c>
      <c r="L478" s="91">
        <f t="shared" si="89"/>
        <v>0</v>
      </c>
      <c r="M478" s="91">
        <f t="shared" si="89"/>
        <v>0</v>
      </c>
      <c r="N478" s="131">
        <f t="shared" si="76"/>
        <v>0</v>
      </c>
      <c r="O478" s="91">
        <f t="shared" si="90"/>
        <v>0</v>
      </c>
      <c r="P478" s="91">
        <f t="shared" si="90"/>
        <v>0</v>
      </c>
      <c r="Q478" s="131">
        <f t="shared" si="77"/>
        <v>0</v>
      </c>
    </row>
    <row r="479" spans="1:17" ht="25.5" hidden="1">
      <c r="A479" s="53" t="s">
        <v>289</v>
      </c>
      <c r="B479" s="54" t="s">
        <v>450</v>
      </c>
      <c r="C479" s="54" t="s">
        <v>32</v>
      </c>
      <c r="D479" s="54" t="s">
        <v>210</v>
      </c>
      <c r="E479" s="54" t="str">
        <f t="shared" si="82"/>
        <v>09 1 02 75020</v>
      </c>
      <c r="F479" s="54" t="s">
        <v>288</v>
      </c>
      <c r="G479" s="91">
        <f>'приложение 6'!H557</f>
        <v>0</v>
      </c>
      <c r="H479" s="91">
        <f>'приложение 6'!I557</f>
        <v>0</v>
      </c>
      <c r="I479" s="91">
        <f t="shared" si="78"/>
        <v>0</v>
      </c>
      <c r="J479" s="140">
        <f>'приложение 6'!K557</f>
        <v>0</v>
      </c>
      <c r="K479" s="91">
        <f t="shared" si="81"/>
        <v>0</v>
      </c>
      <c r="L479" s="91">
        <f>'приложение 6'!M557</f>
        <v>0</v>
      </c>
      <c r="M479" s="91">
        <f>'приложение 6'!N557</f>
        <v>0</v>
      </c>
      <c r="N479" s="131">
        <f t="shared" si="76"/>
        <v>0</v>
      </c>
      <c r="O479" s="91">
        <f>'приложение 6'!P557</f>
        <v>0</v>
      </c>
      <c r="P479" s="91">
        <f>'приложение 6'!Q557</f>
        <v>0</v>
      </c>
      <c r="Q479" s="131">
        <f t="shared" si="77"/>
        <v>0</v>
      </c>
    </row>
    <row r="480" spans="1:17" ht="25.5" hidden="1">
      <c r="A480" s="53" t="s">
        <v>422</v>
      </c>
      <c r="B480" s="54" t="s">
        <v>450</v>
      </c>
      <c r="C480" s="54" t="s">
        <v>32</v>
      </c>
      <c r="D480" s="54" t="s">
        <v>402</v>
      </c>
      <c r="E480" s="54" t="str">
        <f t="shared" si="82"/>
        <v>09 1 03 00000</v>
      </c>
      <c r="F480" s="54"/>
      <c r="G480" s="91">
        <f aca="true" t="shared" si="91" ref="G480:M482">G481</f>
        <v>0</v>
      </c>
      <c r="H480" s="91">
        <f t="shared" si="91"/>
        <v>0</v>
      </c>
      <c r="I480" s="91">
        <f t="shared" si="78"/>
        <v>0</v>
      </c>
      <c r="J480" s="140">
        <f t="shared" si="91"/>
        <v>0</v>
      </c>
      <c r="K480" s="91">
        <f t="shared" si="81"/>
        <v>0</v>
      </c>
      <c r="L480" s="91">
        <f t="shared" si="91"/>
        <v>0</v>
      </c>
      <c r="M480" s="91">
        <f t="shared" si="91"/>
        <v>0</v>
      </c>
      <c r="N480" s="131">
        <f t="shared" si="76"/>
        <v>0</v>
      </c>
      <c r="O480" s="91">
        <f aca="true" t="shared" si="92" ref="O480:P482">O481</f>
        <v>0</v>
      </c>
      <c r="P480" s="91">
        <f t="shared" si="92"/>
        <v>0</v>
      </c>
      <c r="Q480" s="131">
        <f t="shared" si="77"/>
        <v>0</v>
      </c>
    </row>
    <row r="481" spans="1:17" ht="25.5" hidden="1">
      <c r="A481" s="53" t="s">
        <v>42</v>
      </c>
      <c r="B481" s="54" t="s">
        <v>450</v>
      </c>
      <c r="C481" s="54" t="s">
        <v>32</v>
      </c>
      <c r="D481" s="54" t="s">
        <v>404</v>
      </c>
      <c r="E481" s="54" t="str">
        <f t="shared" si="82"/>
        <v>09 1 03 74010</v>
      </c>
      <c r="F481" s="54"/>
      <c r="G481" s="91">
        <f t="shared" si="91"/>
        <v>0</v>
      </c>
      <c r="H481" s="91">
        <f t="shared" si="91"/>
        <v>0</v>
      </c>
      <c r="I481" s="91">
        <f t="shared" si="78"/>
        <v>0</v>
      </c>
      <c r="J481" s="140">
        <f t="shared" si="91"/>
        <v>0</v>
      </c>
      <c r="K481" s="91">
        <f t="shared" si="81"/>
        <v>0</v>
      </c>
      <c r="L481" s="91">
        <f t="shared" si="91"/>
        <v>0</v>
      </c>
      <c r="M481" s="91">
        <f t="shared" si="91"/>
        <v>0</v>
      </c>
      <c r="N481" s="131">
        <f t="shared" si="76"/>
        <v>0</v>
      </c>
      <c r="O481" s="91">
        <f t="shared" si="92"/>
        <v>0</v>
      </c>
      <c r="P481" s="91">
        <f t="shared" si="92"/>
        <v>0</v>
      </c>
      <c r="Q481" s="131">
        <f t="shared" si="77"/>
        <v>0</v>
      </c>
    </row>
    <row r="482" spans="1:17" ht="25.5" hidden="1">
      <c r="A482" s="53" t="s">
        <v>365</v>
      </c>
      <c r="B482" s="54" t="s">
        <v>450</v>
      </c>
      <c r="C482" s="54" t="s">
        <v>32</v>
      </c>
      <c r="D482" s="54" t="s">
        <v>404</v>
      </c>
      <c r="E482" s="54" t="str">
        <f t="shared" si="82"/>
        <v>09 1 03 74010</v>
      </c>
      <c r="F482" s="54" t="s">
        <v>364</v>
      </c>
      <c r="G482" s="91">
        <f t="shared" si="91"/>
        <v>0</v>
      </c>
      <c r="H482" s="91">
        <f t="shared" si="91"/>
        <v>0</v>
      </c>
      <c r="I482" s="91">
        <f t="shared" si="78"/>
        <v>0</v>
      </c>
      <c r="J482" s="140">
        <f t="shared" si="91"/>
        <v>0</v>
      </c>
      <c r="K482" s="91">
        <f t="shared" si="81"/>
        <v>0</v>
      </c>
      <c r="L482" s="91">
        <f t="shared" si="91"/>
        <v>0</v>
      </c>
      <c r="M482" s="91">
        <f t="shared" si="91"/>
        <v>0</v>
      </c>
      <c r="N482" s="131">
        <f t="shared" si="76"/>
        <v>0</v>
      </c>
      <c r="O482" s="91">
        <f t="shared" si="92"/>
        <v>0</v>
      </c>
      <c r="P482" s="91">
        <f t="shared" si="92"/>
        <v>0</v>
      </c>
      <c r="Q482" s="131">
        <f t="shared" si="77"/>
        <v>0</v>
      </c>
    </row>
    <row r="483" spans="1:17" ht="12.75" hidden="1">
      <c r="A483" s="53" t="s">
        <v>291</v>
      </c>
      <c r="B483" s="54" t="s">
        <v>450</v>
      </c>
      <c r="C483" s="54" t="s">
        <v>32</v>
      </c>
      <c r="D483" s="54" t="s">
        <v>404</v>
      </c>
      <c r="E483" s="54" t="str">
        <f t="shared" si="82"/>
        <v>09 1 03 74010</v>
      </c>
      <c r="F483" s="54" t="s">
        <v>290</v>
      </c>
      <c r="G483" s="91">
        <f>'приложение 6'!H561</f>
        <v>0</v>
      </c>
      <c r="H483" s="91">
        <f>'приложение 6'!I561</f>
        <v>0</v>
      </c>
      <c r="I483" s="91">
        <f t="shared" si="78"/>
        <v>0</v>
      </c>
      <c r="J483" s="140">
        <f>'приложение 6'!K561</f>
        <v>0</v>
      </c>
      <c r="K483" s="91">
        <f t="shared" si="81"/>
        <v>0</v>
      </c>
      <c r="L483" s="91">
        <f>'приложение 6'!M561</f>
        <v>0</v>
      </c>
      <c r="M483" s="91">
        <f>'приложение 6'!N561</f>
        <v>0</v>
      </c>
      <c r="N483" s="131">
        <f aca="true" t="shared" si="93" ref="N483:N546">L483+M483</f>
        <v>0</v>
      </c>
      <c r="O483" s="91">
        <f>'приложение 6'!P561</f>
        <v>0</v>
      </c>
      <c r="P483" s="91">
        <f>'приложение 6'!Q561</f>
        <v>0</v>
      </c>
      <c r="Q483" s="131">
        <f aca="true" t="shared" si="94" ref="Q483:Q546">O483+P483</f>
        <v>0</v>
      </c>
    </row>
    <row r="484" spans="1:17" ht="15" customHeight="1">
      <c r="A484" s="53" t="s">
        <v>383</v>
      </c>
      <c r="B484" s="75">
        <v>10</v>
      </c>
      <c r="C484" s="75"/>
      <c r="D484" s="75"/>
      <c r="E484" s="75" t="str">
        <f t="shared" si="82"/>
        <v>   </v>
      </c>
      <c r="F484" s="75"/>
      <c r="G484" s="91">
        <f>G485+G492+G505</f>
        <v>3213.9</v>
      </c>
      <c r="H484" s="91">
        <f>H485+H492+H505</f>
        <v>0</v>
      </c>
      <c r="I484" s="91">
        <f t="shared" si="78"/>
        <v>3213.9</v>
      </c>
      <c r="J484" s="140">
        <f>J485+J492+J505</f>
        <v>198</v>
      </c>
      <c r="K484" s="91">
        <f t="shared" si="81"/>
        <v>3411.9</v>
      </c>
      <c r="L484" s="91">
        <f>L485+L492+L505</f>
        <v>3444.9399999999996</v>
      </c>
      <c r="M484" s="91">
        <f>M485+M492+M505</f>
        <v>0</v>
      </c>
      <c r="N484" s="131">
        <f t="shared" si="93"/>
        <v>3444.9399999999996</v>
      </c>
      <c r="O484" s="91">
        <f>O485+O492+O505</f>
        <v>3571.5499999999997</v>
      </c>
      <c r="P484" s="91">
        <f>P485+P492+P505</f>
        <v>0</v>
      </c>
      <c r="Q484" s="131">
        <f t="shared" si="94"/>
        <v>3571.5499999999997</v>
      </c>
    </row>
    <row r="485" spans="1:17" s="97" customFormat="1" ht="15" customHeight="1">
      <c r="A485" s="57" t="s">
        <v>23</v>
      </c>
      <c r="B485" s="102">
        <v>10</v>
      </c>
      <c r="C485" s="102" t="s">
        <v>30</v>
      </c>
      <c r="D485" s="102"/>
      <c r="E485" s="102" t="str">
        <f t="shared" si="82"/>
        <v>   </v>
      </c>
      <c r="F485" s="102"/>
      <c r="G485" s="96">
        <f aca="true" t="shared" si="95" ref="G485:M490">G486</f>
        <v>2730.7</v>
      </c>
      <c r="H485" s="96">
        <f t="shared" si="95"/>
        <v>0</v>
      </c>
      <c r="I485" s="91">
        <f t="shared" si="78"/>
        <v>2730.7</v>
      </c>
      <c r="J485" s="210">
        <f t="shared" si="95"/>
        <v>198</v>
      </c>
      <c r="K485" s="91">
        <f t="shared" si="81"/>
        <v>2928.7</v>
      </c>
      <c r="L485" s="96">
        <f t="shared" si="95"/>
        <v>2953.6</v>
      </c>
      <c r="M485" s="96">
        <f t="shared" si="95"/>
        <v>0</v>
      </c>
      <c r="N485" s="131">
        <f t="shared" si="93"/>
        <v>2953.6</v>
      </c>
      <c r="O485" s="96">
        <f aca="true" t="shared" si="96" ref="O485:P490">O486</f>
        <v>3071.75</v>
      </c>
      <c r="P485" s="96">
        <f t="shared" si="96"/>
        <v>0</v>
      </c>
      <c r="Q485" s="131">
        <f t="shared" si="94"/>
        <v>3071.75</v>
      </c>
    </row>
    <row r="486" spans="1:17" ht="27" customHeight="1">
      <c r="A486" s="53" t="s">
        <v>610</v>
      </c>
      <c r="B486" s="54">
        <v>10</v>
      </c>
      <c r="C486" s="54" t="s">
        <v>30</v>
      </c>
      <c r="D486" s="54" t="s">
        <v>228</v>
      </c>
      <c r="E486" s="54" t="str">
        <f t="shared" si="82"/>
        <v>10 0 00 00000</v>
      </c>
      <c r="F486" s="54"/>
      <c r="G486" s="91">
        <f t="shared" si="95"/>
        <v>2730.7</v>
      </c>
      <c r="H486" s="91">
        <f t="shared" si="95"/>
        <v>0</v>
      </c>
      <c r="I486" s="91">
        <f t="shared" si="78"/>
        <v>2730.7</v>
      </c>
      <c r="J486" s="140">
        <f t="shared" si="95"/>
        <v>198</v>
      </c>
      <c r="K486" s="91">
        <f t="shared" si="81"/>
        <v>2928.7</v>
      </c>
      <c r="L486" s="91">
        <f t="shared" si="95"/>
        <v>2953.6</v>
      </c>
      <c r="M486" s="91">
        <f t="shared" si="95"/>
        <v>0</v>
      </c>
      <c r="N486" s="131">
        <f t="shared" si="93"/>
        <v>2953.6</v>
      </c>
      <c r="O486" s="91">
        <f t="shared" si="96"/>
        <v>3071.75</v>
      </c>
      <c r="P486" s="91">
        <f t="shared" si="96"/>
        <v>0</v>
      </c>
      <c r="Q486" s="131">
        <f t="shared" si="94"/>
        <v>3071.75</v>
      </c>
    </row>
    <row r="487" spans="1:17" ht="38.25" customHeight="1">
      <c r="A487" s="53" t="s">
        <v>348</v>
      </c>
      <c r="B487" s="54">
        <v>10</v>
      </c>
      <c r="C487" s="54" t="s">
        <v>30</v>
      </c>
      <c r="D487" s="54" t="s">
        <v>225</v>
      </c>
      <c r="E487" s="54" t="str">
        <f t="shared" si="82"/>
        <v>10 1 00 00000</v>
      </c>
      <c r="F487" s="54"/>
      <c r="G487" s="91">
        <f t="shared" si="95"/>
        <v>2730.7</v>
      </c>
      <c r="H487" s="91">
        <f t="shared" si="95"/>
        <v>0</v>
      </c>
      <c r="I487" s="91">
        <f t="shared" si="78"/>
        <v>2730.7</v>
      </c>
      <c r="J487" s="140">
        <f t="shared" si="95"/>
        <v>198</v>
      </c>
      <c r="K487" s="91">
        <f t="shared" si="81"/>
        <v>2928.7</v>
      </c>
      <c r="L487" s="91">
        <f t="shared" si="95"/>
        <v>2953.6</v>
      </c>
      <c r="M487" s="91">
        <f t="shared" si="95"/>
        <v>0</v>
      </c>
      <c r="N487" s="131">
        <f t="shared" si="93"/>
        <v>2953.6</v>
      </c>
      <c r="O487" s="91">
        <f t="shared" si="96"/>
        <v>3071.75</v>
      </c>
      <c r="P487" s="91">
        <f t="shared" si="96"/>
        <v>0</v>
      </c>
      <c r="Q487" s="131">
        <f t="shared" si="94"/>
        <v>3071.75</v>
      </c>
    </row>
    <row r="488" spans="1:17" ht="38.25">
      <c r="A488" s="53" t="s">
        <v>272</v>
      </c>
      <c r="B488" s="54" t="s">
        <v>82</v>
      </c>
      <c r="C488" s="54" t="s">
        <v>30</v>
      </c>
      <c r="D488" s="54" t="s">
        <v>226</v>
      </c>
      <c r="E488" s="54" t="str">
        <f t="shared" si="82"/>
        <v>10 1 01 00000</v>
      </c>
      <c r="F488" s="54"/>
      <c r="G488" s="91">
        <f t="shared" si="95"/>
        <v>2730.7</v>
      </c>
      <c r="H488" s="91">
        <f t="shared" si="95"/>
        <v>0</v>
      </c>
      <c r="I488" s="91">
        <f t="shared" si="78"/>
        <v>2730.7</v>
      </c>
      <c r="J488" s="140">
        <f t="shared" si="95"/>
        <v>198</v>
      </c>
      <c r="K488" s="91">
        <f t="shared" si="81"/>
        <v>2928.7</v>
      </c>
      <c r="L488" s="91">
        <f t="shared" si="95"/>
        <v>2953.6</v>
      </c>
      <c r="M488" s="91">
        <f t="shared" si="95"/>
        <v>0</v>
      </c>
      <c r="N488" s="131">
        <f t="shared" si="93"/>
        <v>2953.6</v>
      </c>
      <c r="O488" s="91">
        <f t="shared" si="96"/>
        <v>3071.75</v>
      </c>
      <c r="P488" s="91">
        <f t="shared" si="96"/>
        <v>0</v>
      </c>
      <c r="Q488" s="131">
        <f t="shared" si="94"/>
        <v>3071.75</v>
      </c>
    </row>
    <row r="489" spans="1:17" ht="15.75" customHeight="1">
      <c r="A489" s="53" t="s">
        <v>65</v>
      </c>
      <c r="B489" s="54">
        <v>10</v>
      </c>
      <c r="C489" s="54" t="s">
        <v>30</v>
      </c>
      <c r="D489" s="54" t="s">
        <v>227</v>
      </c>
      <c r="E489" s="54" t="str">
        <f t="shared" si="82"/>
        <v>10 1 01 75510</v>
      </c>
      <c r="F489" s="54"/>
      <c r="G489" s="91">
        <f t="shared" si="95"/>
        <v>2730.7</v>
      </c>
      <c r="H489" s="91">
        <f t="shared" si="95"/>
        <v>0</v>
      </c>
      <c r="I489" s="91">
        <f aca="true" t="shared" si="97" ref="I489:I552">G489+H489</f>
        <v>2730.7</v>
      </c>
      <c r="J489" s="140">
        <f t="shared" si="95"/>
        <v>198</v>
      </c>
      <c r="K489" s="91">
        <f t="shared" si="81"/>
        <v>2928.7</v>
      </c>
      <c r="L489" s="91">
        <f t="shared" si="95"/>
        <v>2953.6</v>
      </c>
      <c r="M489" s="91">
        <f t="shared" si="95"/>
        <v>0</v>
      </c>
      <c r="N489" s="131">
        <f t="shared" si="93"/>
        <v>2953.6</v>
      </c>
      <c r="O489" s="91">
        <f t="shared" si="96"/>
        <v>3071.75</v>
      </c>
      <c r="P489" s="91">
        <f t="shared" si="96"/>
        <v>0</v>
      </c>
      <c r="Q489" s="131">
        <f t="shared" si="94"/>
        <v>3071.75</v>
      </c>
    </row>
    <row r="490" spans="1:17" ht="15.75" customHeight="1">
      <c r="A490" s="66" t="s">
        <v>359</v>
      </c>
      <c r="B490" s="54">
        <v>10</v>
      </c>
      <c r="C490" s="54" t="s">
        <v>30</v>
      </c>
      <c r="D490" s="54" t="s">
        <v>227</v>
      </c>
      <c r="E490" s="54" t="str">
        <f t="shared" si="82"/>
        <v>10 1 01 75510</v>
      </c>
      <c r="F490" s="54" t="s">
        <v>360</v>
      </c>
      <c r="G490" s="91">
        <f t="shared" si="95"/>
        <v>2730.7</v>
      </c>
      <c r="H490" s="91">
        <f t="shared" si="95"/>
        <v>0</v>
      </c>
      <c r="I490" s="91">
        <f t="shared" si="97"/>
        <v>2730.7</v>
      </c>
      <c r="J490" s="140">
        <f t="shared" si="95"/>
        <v>198</v>
      </c>
      <c r="K490" s="91">
        <f t="shared" si="81"/>
        <v>2928.7</v>
      </c>
      <c r="L490" s="91">
        <f t="shared" si="95"/>
        <v>2953.6</v>
      </c>
      <c r="M490" s="91">
        <f t="shared" si="95"/>
        <v>0</v>
      </c>
      <c r="N490" s="131">
        <f t="shared" si="93"/>
        <v>2953.6</v>
      </c>
      <c r="O490" s="91">
        <f t="shared" si="96"/>
        <v>3071.75</v>
      </c>
      <c r="P490" s="91">
        <f t="shared" si="96"/>
        <v>0</v>
      </c>
      <c r="Q490" s="131">
        <f t="shared" si="94"/>
        <v>3071.75</v>
      </c>
    </row>
    <row r="491" spans="1:17" ht="15.75" customHeight="1">
      <c r="A491" s="66" t="s">
        <v>294</v>
      </c>
      <c r="B491" s="54">
        <v>10</v>
      </c>
      <c r="C491" s="54" t="s">
        <v>30</v>
      </c>
      <c r="D491" s="54" t="s">
        <v>227</v>
      </c>
      <c r="E491" s="54" t="str">
        <f t="shared" si="82"/>
        <v>10 1 01 75510</v>
      </c>
      <c r="F491" s="54" t="s">
        <v>293</v>
      </c>
      <c r="G491" s="91">
        <f>'приложение 6'!H203</f>
        <v>2730.7</v>
      </c>
      <c r="H491" s="91">
        <f>'приложение 6'!I203</f>
        <v>0</v>
      </c>
      <c r="I491" s="91">
        <f t="shared" si="97"/>
        <v>2730.7</v>
      </c>
      <c r="J491" s="140">
        <f>'приложение 6'!K203</f>
        <v>198</v>
      </c>
      <c r="K491" s="91">
        <f t="shared" si="81"/>
        <v>2928.7</v>
      </c>
      <c r="L491" s="91">
        <f>'приложение 6'!M203</f>
        <v>2953.6</v>
      </c>
      <c r="M491" s="91">
        <f>'приложение 6'!N203</f>
        <v>0</v>
      </c>
      <c r="N491" s="131">
        <f t="shared" si="93"/>
        <v>2953.6</v>
      </c>
      <c r="O491" s="91">
        <f>'приложение 6'!P203</f>
        <v>3071.75</v>
      </c>
      <c r="P491" s="91">
        <f>'приложение 6'!Q203</f>
        <v>0</v>
      </c>
      <c r="Q491" s="131">
        <f t="shared" si="94"/>
        <v>3071.75</v>
      </c>
    </row>
    <row r="492" spans="1:17" s="97" customFormat="1" ht="15.75" customHeight="1">
      <c r="A492" s="57" t="s">
        <v>24</v>
      </c>
      <c r="B492" s="59">
        <v>10</v>
      </c>
      <c r="C492" s="59" t="s">
        <v>29</v>
      </c>
      <c r="D492" s="59"/>
      <c r="E492" s="59" t="str">
        <f t="shared" si="82"/>
        <v>   </v>
      </c>
      <c r="F492" s="59"/>
      <c r="G492" s="96">
        <f aca="true" t="shared" si="98" ref="G492:M494">G493</f>
        <v>326.15</v>
      </c>
      <c r="H492" s="96">
        <f t="shared" si="98"/>
        <v>0</v>
      </c>
      <c r="I492" s="91">
        <f t="shared" si="97"/>
        <v>326.15</v>
      </c>
      <c r="J492" s="210">
        <f t="shared" si="98"/>
        <v>0</v>
      </c>
      <c r="K492" s="91">
        <f t="shared" si="81"/>
        <v>326.15</v>
      </c>
      <c r="L492" s="96">
        <f t="shared" si="98"/>
        <v>331.2</v>
      </c>
      <c r="M492" s="96">
        <f t="shared" si="98"/>
        <v>0</v>
      </c>
      <c r="N492" s="131">
        <f t="shared" si="93"/>
        <v>331.2</v>
      </c>
      <c r="O492" s="96">
        <f aca="true" t="shared" si="99" ref="O492:P494">O493</f>
        <v>336.45</v>
      </c>
      <c r="P492" s="96">
        <f t="shared" si="99"/>
        <v>0</v>
      </c>
      <c r="Q492" s="131">
        <f t="shared" si="94"/>
        <v>336.45</v>
      </c>
    </row>
    <row r="493" spans="1:17" ht="25.5">
      <c r="A493" s="53" t="s">
        <v>610</v>
      </c>
      <c r="B493" s="54">
        <v>10</v>
      </c>
      <c r="C493" s="54" t="s">
        <v>29</v>
      </c>
      <c r="D493" s="54" t="s">
        <v>228</v>
      </c>
      <c r="E493" s="54" t="str">
        <f t="shared" si="82"/>
        <v>10 0 00 00000</v>
      </c>
      <c r="F493" s="54"/>
      <c r="G493" s="91">
        <f t="shared" si="98"/>
        <v>326.15</v>
      </c>
      <c r="H493" s="91">
        <f t="shared" si="98"/>
        <v>0</v>
      </c>
      <c r="I493" s="91">
        <f t="shared" si="97"/>
        <v>326.15</v>
      </c>
      <c r="J493" s="140">
        <f t="shared" si="98"/>
        <v>0</v>
      </c>
      <c r="K493" s="91">
        <f t="shared" si="81"/>
        <v>326.15</v>
      </c>
      <c r="L493" s="91">
        <f t="shared" si="98"/>
        <v>331.2</v>
      </c>
      <c r="M493" s="91">
        <f t="shared" si="98"/>
        <v>0</v>
      </c>
      <c r="N493" s="131">
        <f t="shared" si="93"/>
        <v>331.2</v>
      </c>
      <c r="O493" s="91">
        <f t="shared" si="99"/>
        <v>336.45</v>
      </c>
      <c r="P493" s="91">
        <f t="shared" si="99"/>
        <v>0</v>
      </c>
      <c r="Q493" s="131">
        <f t="shared" si="94"/>
        <v>336.45</v>
      </c>
    </row>
    <row r="494" spans="1:17" ht="40.5" customHeight="1">
      <c r="A494" s="53" t="s">
        <v>348</v>
      </c>
      <c r="B494" s="54">
        <v>10</v>
      </c>
      <c r="C494" s="54" t="s">
        <v>29</v>
      </c>
      <c r="D494" s="54" t="s">
        <v>225</v>
      </c>
      <c r="E494" s="54" t="str">
        <f t="shared" si="82"/>
        <v>10 1 00 00000</v>
      </c>
      <c r="F494" s="54"/>
      <c r="G494" s="91">
        <f t="shared" si="98"/>
        <v>326.15</v>
      </c>
      <c r="H494" s="91">
        <f t="shared" si="98"/>
        <v>0</v>
      </c>
      <c r="I494" s="91">
        <f t="shared" si="97"/>
        <v>326.15</v>
      </c>
      <c r="J494" s="140">
        <f t="shared" si="98"/>
        <v>0</v>
      </c>
      <c r="K494" s="91">
        <f t="shared" si="81"/>
        <v>326.15</v>
      </c>
      <c r="L494" s="91">
        <f t="shared" si="98"/>
        <v>331.2</v>
      </c>
      <c r="M494" s="91">
        <f t="shared" si="98"/>
        <v>0</v>
      </c>
      <c r="N494" s="131">
        <f t="shared" si="93"/>
        <v>331.2</v>
      </c>
      <c r="O494" s="91">
        <f t="shared" si="99"/>
        <v>336.45</v>
      </c>
      <c r="P494" s="91">
        <f t="shared" si="99"/>
        <v>0</v>
      </c>
      <c r="Q494" s="131">
        <f t="shared" si="94"/>
        <v>336.45</v>
      </c>
    </row>
    <row r="495" spans="1:17" ht="26.25" customHeight="1">
      <c r="A495" s="53" t="s">
        <v>273</v>
      </c>
      <c r="B495" s="54" t="s">
        <v>82</v>
      </c>
      <c r="C495" s="54" t="s">
        <v>29</v>
      </c>
      <c r="D495" s="54" t="s">
        <v>230</v>
      </c>
      <c r="E495" s="54" t="str">
        <f t="shared" si="82"/>
        <v>10 1 02 00000</v>
      </c>
      <c r="F495" s="54"/>
      <c r="G495" s="91">
        <f>G496+G502</f>
        <v>326.15</v>
      </c>
      <c r="H495" s="91">
        <f>H496+H502</f>
        <v>0</v>
      </c>
      <c r="I495" s="91">
        <f t="shared" si="97"/>
        <v>326.15</v>
      </c>
      <c r="J495" s="140">
        <f>J496+J502</f>
        <v>0</v>
      </c>
      <c r="K495" s="91">
        <f t="shared" si="81"/>
        <v>326.15</v>
      </c>
      <c r="L495" s="91">
        <f>L496+L502</f>
        <v>331.2</v>
      </c>
      <c r="M495" s="91">
        <f>M496+M502</f>
        <v>0</v>
      </c>
      <c r="N495" s="131">
        <f t="shared" si="93"/>
        <v>331.2</v>
      </c>
      <c r="O495" s="91">
        <f>O496+O502</f>
        <v>336.45</v>
      </c>
      <c r="P495" s="91">
        <f>P496+P502</f>
        <v>0</v>
      </c>
      <c r="Q495" s="131">
        <f t="shared" si="94"/>
        <v>336.45</v>
      </c>
    </row>
    <row r="496" spans="1:17" ht="15" customHeight="1">
      <c r="A496" s="53" t="s">
        <v>63</v>
      </c>
      <c r="B496" s="54">
        <v>10</v>
      </c>
      <c r="C496" s="54" t="s">
        <v>29</v>
      </c>
      <c r="D496" s="54" t="s">
        <v>231</v>
      </c>
      <c r="E496" s="54" t="str">
        <f t="shared" si="82"/>
        <v>10 1 02 75520</v>
      </c>
      <c r="F496" s="54"/>
      <c r="G496" s="91">
        <f>G497</f>
        <v>200</v>
      </c>
      <c r="H496" s="91">
        <f>H497</f>
        <v>0</v>
      </c>
      <c r="I496" s="91">
        <f t="shared" si="97"/>
        <v>200</v>
      </c>
      <c r="J496" s="140">
        <f>J497</f>
        <v>0</v>
      </c>
      <c r="K496" s="91">
        <f t="shared" si="81"/>
        <v>200</v>
      </c>
      <c r="L496" s="91">
        <f>L497</f>
        <v>200</v>
      </c>
      <c r="M496" s="91">
        <f>M497</f>
        <v>0</v>
      </c>
      <c r="N496" s="131">
        <f t="shared" si="93"/>
        <v>200</v>
      </c>
      <c r="O496" s="91">
        <f>O497</f>
        <v>200</v>
      </c>
      <c r="P496" s="91">
        <f>P497</f>
        <v>0</v>
      </c>
      <c r="Q496" s="131">
        <f t="shared" si="94"/>
        <v>200</v>
      </c>
    </row>
    <row r="497" spans="1:17" ht="15" customHeight="1">
      <c r="A497" s="66" t="s">
        <v>359</v>
      </c>
      <c r="B497" s="54">
        <v>10</v>
      </c>
      <c r="C497" s="54" t="s">
        <v>29</v>
      </c>
      <c r="D497" s="54" t="s">
        <v>231</v>
      </c>
      <c r="E497" s="54" t="str">
        <f t="shared" si="82"/>
        <v>10 1 02 75520</v>
      </c>
      <c r="F497" s="54" t="s">
        <v>360</v>
      </c>
      <c r="G497" s="91">
        <f>G498</f>
        <v>200</v>
      </c>
      <c r="H497" s="91">
        <f>H498</f>
        <v>0</v>
      </c>
      <c r="I497" s="91">
        <f t="shared" si="97"/>
        <v>200</v>
      </c>
      <c r="J497" s="140">
        <f>J498</f>
        <v>0</v>
      </c>
      <c r="K497" s="91">
        <f t="shared" si="81"/>
        <v>200</v>
      </c>
      <c r="L497" s="91">
        <f>L498</f>
        <v>200</v>
      </c>
      <c r="M497" s="91">
        <f>M498</f>
        <v>0</v>
      </c>
      <c r="N497" s="131">
        <f t="shared" si="93"/>
        <v>200</v>
      </c>
      <c r="O497" s="91">
        <f>O498</f>
        <v>200</v>
      </c>
      <c r="P497" s="91">
        <f>P498</f>
        <v>0</v>
      </c>
      <c r="Q497" s="131">
        <f t="shared" si="94"/>
        <v>200</v>
      </c>
    </row>
    <row r="498" spans="1:17" ht="25.5">
      <c r="A498" s="53" t="s">
        <v>296</v>
      </c>
      <c r="B498" s="54">
        <v>10</v>
      </c>
      <c r="C498" s="54" t="s">
        <v>29</v>
      </c>
      <c r="D498" s="54" t="s">
        <v>231</v>
      </c>
      <c r="E498" s="54" t="str">
        <f t="shared" si="82"/>
        <v>10 1 02 75520</v>
      </c>
      <c r="F498" s="54" t="s">
        <v>295</v>
      </c>
      <c r="G498" s="91">
        <f>'приложение 6'!H210</f>
        <v>200</v>
      </c>
      <c r="H498" s="91">
        <f>'приложение 6'!I210</f>
        <v>0</v>
      </c>
      <c r="I498" s="91">
        <f t="shared" si="97"/>
        <v>200</v>
      </c>
      <c r="J498" s="140">
        <f>'приложение 6'!K210</f>
        <v>0</v>
      </c>
      <c r="K498" s="91">
        <f t="shared" si="81"/>
        <v>200</v>
      </c>
      <c r="L498" s="91">
        <f>'приложение 6'!M210</f>
        <v>200</v>
      </c>
      <c r="M498" s="91">
        <f>'приложение 6'!N210</f>
        <v>0</v>
      </c>
      <c r="N498" s="131">
        <f t="shared" si="93"/>
        <v>200</v>
      </c>
      <c r="O498" s="91">
        <f>'приложение 6'!P210</f>
        <v>200</v>
      </c>
      <c r="P498" s="91">
        <f>'приложение 6'!Q210</f>
        <v>0</v>
      </c>
      <c r="Q498" s="131">
        <f t="shared" si="94"/>
        <v>200</v>
      </c>
    </row>
    <row r="499" spans="1:17" ht="12.75" hidden="1">
      <c r="A499" s="53" t="s">
        <v>66</v>
      </c>
      <c r="B499" s="54" t="s">
        <v>82</v>
      </c>
      <c r="C499" s="54" t="s">
        <v>29</v>
      </c>
      <c r="D499" s="54"/>
      <c r="E499" s="54" t="s">
        <v>577</v>
      </c>
      <c r="F499" s="54"/>
      <c r="G499" s="91"/>
      <c r="H499" s="91"/>
      <c r="I499" s="91">
        <f t="shared" si="97"/>
        <v>0</v>
      </c>
      <c r="J499" s="140"/>
      <c r="K499" s="91">
        <f t="shared" si="81"/>
        <v>0</v>
      </c>
      <c r="L499" s="91"/>
      <c r="M499" s="91"/>
      <c r="N499" s="131">
        <f t="shared" si="93"/>
        <v>0</v>
      </c>
      <c r="O499" s="91"/>
      <c r="P499" s="91"/>
      <c r="Q499" s="131">
        <f t="shared" si="94"/>
        <v>0</v>
      </c>
    </row>
    <row r="500" spans="1:17" ht="12.75" hidden="1">
      <c r="A500" s="53" t="s">
        <v>359</v>
      </c>
      <c r="B500" s="54" t="s">
        <v>82</v>
      </c>
      <c r="C500" s="54" t="s">
        <v>29</v>
      </c>
      <c r="D500" s="54"/>
      <c r="E500" s="54" t="s">
        <v>577</v>
      </c>
      <c r="F500" s="54" t="s">
        <v>360</v>
      </c>
      <c r="G500" s="91"/>
      <c r="H500" s="91"/>
      <c r="I500" s="91">
        <f t="shared" si="97"/>
        <v>0</v>
      </c>
      <c r="J500" s="140"/>
      <c r="K500" s="91">
        <f t="shared" si="81"/>
        <v>0</v>
      </c>
      <c r="L500" s="91"/>
      <c r="M500" s="91"/>
      <c r="N500" s="131">
        <f t="shared" si="93"/>
        <v>0</v>
      </c>
      <c r="O500" s="91"/>
      <c r="P500" s="91"/>
      <c r="Q500" s="131">
        <f t="shared" si="94"/>
        <v>0</v>
      </c>
    </row>
    <row r="501" spans="1:17" ht="12.75" hidden="1">
      <c r="A501" s="53" t="s">
        <v>578</v>
      </c>
      <c r="B501" s="54" t="s">
        <v>82</v>
      </c>
      <c r="C501" s="54" t="s">
        <v>29</v>
      </c>
      <c r="D501" s="54"/>
      <c r="E501" s="54" t="s">
        <v>577</v>
      </c>
      <c r="F501" s="54" t="s">
        <v>579</v>
      </c>
      <c r="G501" s="91"/>
      <c r="H501" s="91"/>
      <c r="I501" s="91">
        <f t="shared" si="97"/>
        <v>0</v>
      </c>
      <c r="J501" s="140"/>
      <c r="K501" s="91">
        <f t="shared" si="81"/>
        <v>0</v>
      </c>
      <c r="L501" s="91"/>
      <c r="M501" s="91"/>
      <c r="N501" s="131">
        <f t="shared" si="93"/>
        <v>0</v>
      </c>
      <c r="O501" s="91"/>
      <c r="P501" s="91"/>
      <c r="Q501" s="131">
        <f t="shared" si="94"/>
        <v>0</v>
      </c>
    </row>
    <row r="502" spans="1:17" ht="26.25" customHeight="1">
      <c r="A502" s="53" t="s">
        <v>237</v>
      </c>
      <c r="B502" s="54" t="s">
        <v>82</v>
      </c>
      <c r="C502" s="54" t="s">
        <v>29</v>
      </c>
      <c r="D502" s="54" t="s">
        <v>236</v>
      </c>
      <c r="E502" s="54" t="str">
        <f t="shared" si="82"/>
        <v>10 1 02 75550</v>
      </c>
      <c r="F502" s="54"/>
      <c r="G502" s="91">
        <f>G503</f>
        <v>126.15</v>
      </c>
      <c r="H502" s="91">
        <f>H503</f>
        <v>0</v>
      </c>
      <c r="I502" s="91">
        <f t="shared" si="97"/>
        <v>126.15</v>
      </c>
      <c r="J502" s="140">
        <f>J503</f>
        <v>0</v>
      </c>
      <c r="K502" s="91">
        <f t="shared" si="81"/>
        <v>126.15</v>
      </c>
      <c r="L502" s="91">
        <f>L503</f>
        <v>131.2</v>
      </c>
      <c r="M502" s="91">
        <f>M503</f>
        <v>0</v>
      </c>
      <c r="N502" s="131">
        <f t="shared" si="93"/>
        <v>131.2</v>
      </c>
      <c r="O502" s="91">
        <f>O503</f>
        <v>136.45</v>
      </c>
      <c r="P502" s="91">
        <f>P503</f>
        <v>0</v>
      </c>
      <c r="Q502" s="131">
        <f t="shared" si="94"/>
        <v>136.45</v>
      </c>
    </row>
    <row r="503" spans="1:17" ht="15.75" customHeight="1">
      <c r="A503" s="66" t="s">
        <v>359</v>
      </c>
      <c r="B503" s="54" t="s">
        <v>82</v>
      </c>
      <c r="C503" s="54" t="s">
        <v>29</v>
      </c>
      <c r="D503" s="54" t="s">
        <v>236</v>
      </c>
      <c r="E503" s="54" t="str">
        <f t="shared" si="82"/>
        <v>10 1 02 75550</v>
      </c>
      <c r="F503" s="54" t="s">
        <v>360</v>
      </c>
      <c r="G503" s="91">
        <f>G504</f>
        <v>126.15</v>
      </c>
      <c r="H503" s="91">
        <f>H504</f>
        <v>0</v>
      </c>
      <c r="I503" s="91">
        <f t="shared" si="97"/>
        <v>126.15</v>
      </c>
      <c r="J503" s="140">
        <f>J504</f>
        <v>0</v>
      </c>
      <c r="K503" s="91">
        <f t="shared" si="81"/>
        <v>126.15</v>
      </c>
      <c r="L503" s="91">
        <f>L504</f>
        <v>131.2</v>
      </c>
      <c r="M503" s="91">
        <f>M504</f>
        <v>0</v>
      </c>
      <c r="N503" s="131">
        <f t="shared" si="93"/>
        <v>131.2</v>
      </c>
      <c r="O503" s="91">
        <f>O504</f>
        <v>136.45</v>
      </c>
      <c r="P503" s="91">
        <f>P504</f>
        <v>0</v>
      </c>
      <c r="Q503" s="131">
        <f t="shared" si="94"/>
        <v>136.45</v>
      </c>
    </row>
    <row r="504" spans="1:17" ht="15.75" customHeight="1">
      <c r="A504" s="66" t="s">
        <v>294</v>
      </c>
      <c r="B504" s="54" t="s">
        <v>82</v>
      </c>
      <c r="C504" s="54" t="s">
        <v>29</v>
      </c>
      <c r="D504" s="54" t="s">
        <v>236</v>
      </c>
      <c r="E504" s="54" t="str">
        <f t="shared" si="82"/>
        <v>10 1 02 75550</v>
      </c>
      <c r="F504" s="54" t="s">
        <v>293</v>
      </c>
      <c r="G504" s="91">
        <f>'приложение 6'!H216</f>
        <v>126.15</v>
      </c>
      <c r="H504" s="91">
        <f>'приложение 6'!I216</f>
        <v>0</v>
      </c>
      <c r="I504" s="91">
        <f t="shared" si="97"/>
        <v>126.15</v>
      </c>
      <c r="J504" s="140">
        <f>'приложение 6'!K216</f>
        <v>0</v>
      </c>
      <c r="K504" s="91">
        <f t="shared" si="81"/>
        <v>126.15</v>
      </c>
      <c r="L504" s="91">
        <f>'приложение 6'!M216</f>
        <v>131.2</v>
      </c>
      <c r="M504" s="91">
        <f>'приложение 6'!N216</f>
        <v>0</v>
      </c>
      <c r="N504" s="131">
        <f t="shared" si="93"/>
        <v>131.2</v>
      </c>
      <c r="O504" s="91">
        <f>'приложение 6'!P216</f>
        <v>136.45</v>
      </c>
      <c r="P504" s="91">
        <f>'приложение 6'!Q216</f>
        <v>0</v>
      </c>
      <c r="Q504" s="131">
        <f t="shared" si="94"/>
        <v>136.45</v>
      </c>
    </row>
    <row r="505" spans="1:17" ht="15.75" customHeight="1">
      <c r="A505" s="53" t="s">
        <v>25</v>
      </c>
      <c r="B505" s="59">
        <v>10</v>
      </c>
      <c r="C505" s="59" t="s">
        <v>36</v>
      </c>
      <c r="D505" s="59"/>
      <c r="E505" s="59" t="str">
        <f t="shared" si="82"/>
        <v>   </v>
      </c>
      <c r="F505" s="59"/>
      <c r="G505" s="96">
        <f>G506</f>
        <v>157.05</v>
      </c>
      <c r="H505" s="96">
        <f>H506</f>
        <v>0</v>
      </c>
      <c r="I505" s="91">
        <f t="shared" si="97"/>
        <v>157.05</v>
      </c>
      <c r="J505" s="210">
        <f>J506</f>
        <v>0</v>
      </c>
      <c r="K505" s="91">
        <f t="shared" si="81"/>
        <v>157.05</v>
      </c>
      <c r="L505" s="96">
        <f>L506</f>
        <v>160.14</v>
      </c>
      <c r="M505" s="96">
        <f>M506</f>
        <v>0</v>
      </c>
      <c r="N505" s="131">
        <f t="shared" si="93"/>
        <v>160.14</v>
      </c>
      <c r="O505" s="96">
        <f>O506</f>
        <v>163.35</v>
      </c>
      <c r="P505" s="96">
        <f>P506</f>
        <v>0</v>
      </c>
      <c r="Q505" s="131">
        <f t="shared" si="94"/>
        <v>163.35</v>
      </c>
    </row>
    <row r="506" spans="1:17" ht="28.5" customHeight="1">
      <c r="A506" s="53" t="s">
        <v>610</v>
      </c>
      <c r="B506" s="54">
        <v>10</v>
      </c>
      <c r="C506" s="54" t="s">
        <v>36</v>
      </c>
      <c r="D506" s="54" t="s">
        <v>228</v>
      </c>
      <c r="E506" s="54" t="str">
        <f t="shared" si="82"/>
        <v>10 0 00 00000</v>
      </c>
      <c r="F506" s="54"/>
      <c r="G506" s="91">
        <f>G507+G512</f>
        <v>157.05</v>
      </c>
      <c r="H506" s="91">
        <f>H507+H512</f>
        <v>0</v>
      </c>
      <c r="I506" s="91">
        <f t="shared" si="97"/>
        <v>157.05</v>
      </c>
      <c r="J506" s="140">
        <f>J507+J512</f>
        <v>0</v>
      </c>
      <c r="K506" s="91">
        <f t="shared" si="81"/>
        <v>157.05</v>
      </c>
      <c r="L506" s="91">
        <f>L507+L512</f>
        <v>160.14</v>
      </c>
      <c r="M506" s="91">
        <f>M507+M512</f>
        <v>0</v>
      </c>
      <c r="N506" s="131">
        <f t="shared" si="93"/>
        <v>160.14</v>
      </c>
      <c r="O506" s="91">
        <f>O507+O512</f>
        <v>163.35</v>
      </c>
      <c r="P506" s="91">
        <f>P507+P512</f>
        <v>0</v>
      </c>
      <c r="Q506" s="131">
        <f t="shared" si="94"/>
        <v>163.35</v>
      </c>
    </row>
    <row r="507" spans="1:17" ht="40.5" customHeight="1">
      <c r="A507" s="53" t="s">
        <v>348</v>
      </c>
      <c r="B507" s="54">
        <v>10</v>
      </c>
      <c r="C507" s="54" t="s">
        <v>36</v>
      </c>
      <c r="D507" s="54" t="s">
        <v>225</v>
      </c>
      <c r="E507" s="54" t="str">
        <f t="shared" si="82"/>
        <v>10 1 00 00000</v>
      </c>
      <c r="F507" s="54"/>
      <c r="G507" s="91">
        <f aca="true" t="shared" si="100" ref="G507:M510">G508</f>
        <v>80</v>
      </c>
      <c r="H507" s="91">
        <f t="shared" si="100"/>
        <v>0</v>
      </c>
      <c r="I507" s="91">
        <f t="shared" si="97"/>
        <v>80</v>
      </c>
      <c r="J507" s="140">
        <f t="shared" si="100"/>
        <v>0</v>
      </c>
      <c r="K507" s="91">
        <f aca="true" t="shared" si="101" ref="K507:K551">I507+J507</f>
        <v>80</v>
      </c>
      <c r="L507" s="91">
        <f t="shared" si="100"/>
        <v>80</v>
      </c>
      <c r="M507" s="91">
        <f t="shared" si="100"/>
        <v>0</v>
      </c>
      <c r="N507" s="131">
        <f t="shared" si="93"/>
        <v>80</v>
      </c>
      <c r="O507" s="91">
        <f aca="true" t="shared" si="102" ref="O507:P510">O508</f>
        <v>80</v>
      </c>
      <c r="P507" s="91">
        <f t="shared" si="102"/>
        <v>0</v>
      </c>
      <c r="Q507" s="131">
        <f t="shared" si="94"/>
        <v>80</v>
      </c>
    </row>
    <row r="508" spans="1:17" ht="15.75" customHeight="1">
      <c r="A508" s="53" t="s">
        <v>274</v>
      </c>
      <c r="B508" s="54" t="s">
        <v>82</v>
      </c>
      <c r="C508" s="54" t="s">
        <v>36</v>
      </c>
      <c r="D508" s="54" t="s">
        <v>229</v>
      </c>
      <c r="E508" s="54" t="str">
        <f t="shared" si="82"/>
        <v>10 1 03 00000</v>
      </c>
      <c r="F508" s="54"/>
      <c r="G508" s="91">
        <f t="shared" si="100"/>
        <v>80</v>
      </c>
      <c r="H508" s="91">
        <f t="shared" si="100"/>
        <v>0</v>
      </c>
      <c r="I508" s="91">
        <f t="shared" si="97"/>
        <v>80</v>
      </c>
      <c r="J508" s="140">
        <f t="shared" si="100"/>
        <v>0</v>
      </c>
      <c r="K508" s="91">
        <f t="shared" si="101"/>
        <v>80</v>
      </c>
      <c r="L508" s="91">
        <f t="shared" si="100"/>
        <v>80</v>
      </c>
      <c r="M508" s="91">
        <f t="shared" si="100"/>
        <v>0</v>
      </c>
      <c r="N508" s="131">
        <f t="shared" si="93"/>
        <v>80</v>
      </c>
      <c r="O508" s="91">
        <f t="shared" si="102"/>
        <v>80</v>
      </c>
      <c r="P508" s="91">
        <f t="shared" si="102"/>
        <v>0</v>
      </c>
      <c r="Q508" s="131">
        <f t="shared" si="94"/>
        <v>80</v>
      </c>
    </row>
    <row r="509" spans="1:17" ht="25.5">
      <c r="A509" s="53" t="s">
        <v>64</v>
      </c>
      <c r="B509" s="54">
        <v>10</v>
      </c>
      <c r="C509" s="54" t="s">
        <v>36</v>
      </c>
      <c r="D509" s="54" t="s">
        <v>232</v>
      </c>
      <c r="E509" s="54" t="str">
        <f t="shared" si="82"/>
        <v>10 1 03 75530</v>
      </c>
      <c r="F509" s="54"/>
      <c r="G509" s="91">
        <f t="shared" si="100"/>
        <v>80</v>
      </c>
      <c r="H509" s="91">
        <f t="shared" si="100"/>
        <v>0</v>
      </c>
      <c r="I509" s="91">
        <f t="shared" si="97"/>
        <v>80</v>
      </c>
      <c r="J509" s="140">
        <f t="shared" si="100"/>
        <v>0</v>
      </c>
      <c r="K509" s="91">
        <f t="shared" si="101"/>
        <v>80</v>
      </c>
      <c r="L509" s="91">
        <f t="shared" si="100"/>
        <v>80</v>
      </c>
      <c r="M509" s="91">
        <f t="shared" si="100"/>
        <v>0</v>
      </c>
      <c r="N509" s="131">
        <f t="shared" si="93"/>
        <v>80</v>
      </c>
      <c r="O509" s="91">
        <f t="shared" si="102"/>
        <v>80</v>
      </c>
      <c r="P509" s="91">
        <f t="shared" si="102"/>
        <v>0</v>
      </c>
      <c r="Q509" s="131">
        <f t="shared" si="94"/>
        <v>80</v>
      </c>
    </row>
    <row r="510" spans="1:17" ht="25.5" customHeight="1">
      <c r="A510" s="53" t="s">
        <v>363</v>
      </c>
      <c r="B510" s="54">
        <v>10</v>
      </c>
      <c r="C510" s="54" t="s">
        <v>36</v>
      </c>
      <c r="D510" s="54" t="s">
        <v>232</v>
      </c>
      <c r="E510" s="54" t="str">
        <f t="shared" si="82"/>
        <v>10 1 03 75530</v>
      </c>
      <c r="F510" s="54" t="s">
        <v>361</v>
      </c>
      <c r="G510" s="91">
        <f t="shared" si="100"/>
        <v>80</v>
      </c>
      <c r="H510" s="91">
        <f t="shared" si="100"/>
        <v>0</v>
      </c>
      <c r="I510" s="91">
        <f t="shared" si="97"/>
        <v>80</v>
      </c>
      <c r="J510" s="140">
        <f t="shared" si="100"/>
        <v>0</v>
      </c>
      <c r="K510" s="91">
        <f t="shared" si="101"/>
        <v>80</v>
      </c>
      <c r="L510" s="91">
        <f t="shared" si="100"/>
        <v>80</v>
      </c>
      <c r="M510" s="91">
        <f t="shared" si="100"/>
        <v>0</v>
      </c>
      <c r="N510" s="131">
        <f t="shared" si="93"/>
        <v>80</v>
      </c>
      <c r="O510" s="91">
        <f t="shared" si="102"/>
        <v>80</v>
      </c>
      <c r="P510" s="91">
        <f t="shared" si="102"/>
        <v>0</v>
      </c>
      <c r="Q510" s="131">
        <f t="shared" si="94"/>
        <v>80</v>
      </c>
    </row>
    <row r="511" spans="1:17" ht="25.5">
      <c r="A511" s="53" t="s">
        <v>26</v>
      </c>
      <c r="B511" s="54">
        <v>10</v>
      </c>
      <c r="C511" s="54" t="s">
        <v>36</v>
      </c>
      <c r="D511" s="54" t="s">
        <v>232</v>
      </c>
      <c r="E511" s="54" t="str">
        <f t="shared" si="82"/>
        <v>10 1 03 75530</v>
      </c>
      <c r="F511" s="54" t="s">
        <v>362</v>
      </c>
      <c r="G511" s="91">
        <f>'приложение 6'!H223</f>
        <v>80</v>
      </c>
      <c r="H511" s="91">
        <f>'приложение 6'!I223</f>
        <v>0</v>
      </c>
      <c r="I511" s="91">
        <f t="shared" si="97"/>
        <v>80</v>
      </c>
      <c r="J511" s="140">
        <f>'приложение 6'!K223</f>
        <v>0</v>
      </c>
      <c r="K511" s="91">
        <f t="shared" si="101"/>
        <v>80</v>
      </c>
      <c r="L511" s="91">
        <f>'приложение 6'!M223</f>
        <v>80</v>
      </c>
      <c r="M511" s="91">
        <f>'приложение 6'!N223</f>
        <v>0</v>
      </c>
      <c r="N511" s="131">
        <f t="shared" si="93"/>
        <v>80</v>
      </c>
      <c r="O511" s="91">
        <f>'приложение 6'!P223</f>
        <v>80</v>
      </c>
      <c r="P511" s="91">
        <f>'приложение 6'!Q223</f>
        <v>0</v>
      </c>
      <c r="Q511" s="131">
        <f t="shared" si="94"/>
        <v>80</v>
      </c>
    </row>
    <row r="512" spans="1:17" ht="38.25">
      <c r="A512" s="53" t="s">
        <v>611</v>
      </c>
      <c r="B512" s="54">
        <v>10</v>
      </c>
      <c r="C512" s="54" t="s">
        <v>36</v>
      </c>
      <c r="D512" s="54" t="s">
        <v>233</v>
      </c>
      <c r="E512" s="54" t="str">
        <f t="shared" si="82"/>
        <v>10 2 00 00000</v>
      </c>
      <c r="F512" s="54"/>
      <c r="G512" s="91">
        <f aca="true" t="shared" si="103" ref="G512:M515">G513</f>
        <v>77.05</v>
      </c>
      <c r="H512" s="91">
        <f t="shared" si="103"/>
        <v>0</v>
      </c>
      <c r="I512" s="91">
        <f t="shared" si="97"/>
        <v>77.05</v>
      </c>
      <c r="J512" s="140">
        <f t="shared" si="103"/>
        <v>0</v>
      </c>
      <c r="K512" s="91">
        <f t="shared" si="101"/>
        <v>77.05</v>
      </c>
      <c r="L512" s="91">
        <f t="shared" si="103"/>
        <v>80.14</v>
      </c>
      <c r="M512" s="91">
        <f t="shared" si="103"/>
        <v>0</v>
      </c>
      <c r="N512" s="131">
        <f t="shared" si="93"/>
        <v>80.14</v>
      </c>
      <c r="O512" s="91">
        <f aca="true" t="shared" si="104" ref="O512:P515">O513</f>
        <v>83.35</v>
      </c>
      <c r="P512" s="91">
        <f t="shared" si="104"/>
        <v>0</v>
      </c>
      <c r="Q512" s="131">
        <f t="shared" si="94"/>
        <v>83.35</v>
      </c>
    </row>
    <row r="513" spans="1:17" ht="16.5" customHeight="1">
      <c r="A513" s="53" t="s">
        <v>275</v>
      </c>
      <c r="B513" s="54" t="s">
        <v>82</v>
      </c>
      <c r="C513" s="54" t="s">
        <v>36</v>
      </c>
      <c r="D513" s="54" t="s">
        <v>234</v>
      </c>
      <c r="E513" s="54" t="str">
        <f t="shared" si="82"/>
        <v>10 2 01 00000</v>
      </c>
      <c r="F513" s="54"/>
      <c r="G513" s="91">
        <f t="shared" si="103"/>
        <v>77.05</v>
      </c>
      <c r="H513" s="91">
        <f t="shared" si="103"/>
        <v>0</v>
      </c>
      <c r="I513" s="91">
        <f t="shared" si="97"/>
        <v>77.05</v>
      </c>
      <c r="J513" s="140">
        <f t="shared" si="103"/>
        <v>0</v>
      </c>
      <c r="K513" s="91">
        <f t="shared" si="101"/>
        <v>77.05</v>
      </c>
      <c r="L513" s="91">
        <f t="shared" si="103"/>
        <v>80.14</v>
      </c>
      <c r="M513" s="91">
        <f t="shared" si="103"/>
        <v>0</v>
      </c>
      <c r="N513" s="131">
        <f t="shared" si="93"/>
        <v>80.14</v>
      </c>
      <c r="O513" s="91">
        <f t="shared" si="104"/>
        <v>83.35</v>
      </c>
      <c r="P513" s="91">
        <f t="shared" si="104"/>
        <v>0</v>
      </c>
      <c r="Q513" s="131">
        <f t="shared" si="94"/>
        <v>83.35</v>
      </c>
    </row>
    <row r="514" spans="1:17" ht="16.5" customHeight="1">
      <c r="A514" s="53" t="s">
        <v>66</v>
      </c>
      <c r="B514" s="54">
        <v>10</v>
      </c>
      <c r="C514" s="54" t="s">
        <v>36</v>
      </c>
      <c r="D514" s="54" t="s">
        <v>235</v>
      </c>
      <c r="E514" s="54" t="str">
        <f aca="true" t="shared" si="105" ref="E514:E554">REPLACE(REPLACE(REPLACE(D514,3,," "),5,," "),8,," ")</f>
        <v>10 2 01 75540</v>
      </c>
      <c r="F514" s="54"/>
      <c r="G514" s="91">
        <f t="shared" si="103"/>
        <v>77.05</v>
      </c>
      <c r="H514" s="91">
        <f t="shared" si="103"/>
        <v>0</v>
      </c>
      <c r="I514" s="91">
        <f t="shared" si="97"/>
        <v>77.05</v>
      </c>
      <c r="J514" s="140">
        <f t="shared" si="103"/>
        <v>0</v>
      </c>
      <c r="K514" s="91">
        <f t="shared" si="101"/>
        <v>77.05</v>
      </c>
      <c r="L514" s="91">
        <f t="shared" si="103"/>
        <v>80.14</v>
      </c>
      <c r="M514" s="91">
        <f t="shared" si="103"/>
        <v>0</v>
      </c>
      <c r="N514" s="131">
        <f t="shared" si="93"/>
        <v>80.14</v>
      </c>
      <c r="O514" s="91">
        <f t="shared" si="104"/>
        <v>83.35</v>
      </c>
      <c r="P514" s="91">
        <f t="shared" si="104"/>
        <v>0</v>
      </c>
      <c r="Q514" s="131">
        <f t="shared" si="94"/>
        <v>83.35</v>
      </c>
    </row>
    <row r="515" spans="1:17" ht="25.5">
      <c r="A515" s="53" t="s">
        <v>354</v>
      </c>
      <c r="B515" s="54">
        <v>10</v>
      </c>
      <c r="C515" s="54" t="s">
        <v>36</v>
      </c>
      <c r="D515" s="54" t="s">
        <v>235</v>
      </c>
      <c r="E515" s="54" t="str">
        <f t="shared" si="105"/>
        <v>10 2 01 75540</v>
      </c>
      <c r="F515" s="54" t="s">
        <v>355</v>
      </c>
      <c r="G515" s="91">
        <f t="shared" si="103"/>
        <v>77.05</v>
      </c>
      <c r="H515" s="91">
        <f t="shared" si="103"/>
        <v>0</v>
      </c>
      <c r="I515" s="91">
        <f t="shared" si="97"/>
        <v>77.05</v>
      </c>
      <c r="J515" s="140">
        <f t="shared" si="103"/>
        <v>0</v>
      </c>
      <c r="K515" s="91">
        <f t="shared" si="101"/>
        <v>77.05</v>
      </c>
      <c r="L515" s="91">
        <f t="shared" si="103"/>
        <v>80.14</v>
      </c>
      <c r="M515" s="91">
        <f t="shared" si="103"/>
        <v>0</v>
      </c>
      <c r="N515" s="131">
        <f t="shared" si="93"/>
        <v>80.14</v>
      </c>
      <c r="O515" s="91">
        <f t="shared" si="104"/>
        <v>83.35</v>
      </c>
      <c r="P515" s="91">
        <f t="shared" si="104"/>
        <v>0</v>
      </c>
      <c r="Q515" s="131">
        <f t="shared" si="94"/>
        <v>83.35</v>
      </c>
    </row>
    <row r="516" spans="1:17" ht="25.5">
      <c r="A516" s="53" t="s">
        <v>289</v>
      </c>
      <c r="B516" s="54">
        <v>10</v>
      </c>
      <c r="C516" s="54" t="s">
        <v>36</v>
      </c>
      <c r="D516" s="54" t="s">
        <v>235</v>
      </c>
      <c r="E516" s="54" t="str">
        <f t="shared" si="105"/>
        <v>10 2 01 75540</v>
      </c>
      <c r="F516" s="54" t="s">
        <v>288</v>
      </c>
      <c r="G516" s="91">
        <f>'приложение 6'!H228</f>
        <v>77.05</v>
      </c>
      <c r="H516" s="91">
        <f>'приложение 6'!I228</f>
        <v>0</v>
      </c>
      <c r="I516" s="91">
        <f t="shared" si="97"/>
        <v>77.05</v>
      </c>
      <c r="J516" s="140">
        <f>'приложение 6'!K228</f>
        <v>0</v>
      </c>
      <c r="K516" s="91">
        <f t="shared" si="101"/>
        <v>77.05</v>
      </c>
      <c r="L516" s="91">
        <f>'приложение 6'!M228</f>
        <v>80.14</v>
      </c>
      <c r="M516" s="91">
        <f>'приложение 6'!N228</f>
        <v>0</v>
      </c>
      <c r="N516" s="131">
        <f t="shared" si="93"/>
        <v>80.14</v>
      </c>
      <c r="O516" s="91">
        <f>'приложение 6'!P228</f>
        <v>83.35</v>
      </c>
      <c r="P516" s="91">
        <f>'приложение 6'!Q228</f>
        <v>0</v>
      </c>
      <c r="Q516" s="131">
        <f t="shared" si="94"/>
        <v>83.35</v>
      </c>
    </row>
    <row r="517" spans="1:17" ht="15" customHeight="1">
      <c r="A517" s="53" t="s">
        <v>27</v>
      </c>
      <c r="B517" s="75">
        <v>11</v>
      </c>
      <c r="C517" s="75"/>
      <c r="D517" s="75"/>
      <c r="E517" s="75" t="str">
        <f t="shared" si="105"/>
        <v>   </v>
      </c>
      <c r="F517" s="75"/>
      <c r="G517" s="91">
        <f>G518</f>
        <v>2764.88</v>
      </c>
      <c r="H517" s="91">
        <f>H518</f>
        <v>219</v>
      </c>
      <c r="I517" s="91">
        <f t="shared" si="97"/>
        <v>2983.88</v>
      </c>
      <c r="J517" s="140">
        <f>J518</f>
        <v>-71.055</v>
      </c>
      <c r="K517" s="91">
        <f t="shared" si="101"/>
        <v>2912.8250000000003</v>
      </c>
      <c r="L517" s="91">
        <f>L518</f>
        <v>2774.48</v>
      </c>
      <c r="M517" s="91">
        <f>M518</f>
        <v>0</v>
      </c>
      <c r="N517" s="131">
        <f t="shared" si="93"/>
        <v>2774.48</v>
      </c>
      <c r="O517" s="91">
        <f>O518</f>
        <v>2786.13</v>
      </c>
      <c r="P517" s="91">
        <f>P518</f>
        <v>0</v>
      </c>
      <c r="Q517" s="131">
        <f t="shared" si="94"/>
        <v>2786.13</v>
      </c>
    </row>
    <row r="518" spans="1:17" ht="15" customHeight="1">
      <c r="A518" s="53" t="s">
        <v>28</v>
      </c>
      <c r="B518" s="102" t="s">
        <v>37</v>
      </c>
      <c r="C518" s="102" t="s">
        <v>30</v>
      </c>
      <c r="D518" s="102"/>
      <c r="E518" s="102" t="str">
        <f t="shared" si="105"/>
        <v>   </v>
      </c>
      <c r="F518" s="102"/>
      <c r="G518" s="96">
        <f>G519</f>
        <v>2764.88</v>
      </c>
      <c r="H518" s="96">
        <f>H519</f>
        <v>219</v>
      </c>
      <c r="I518" s="91">
        <f t="shared" si="97"/>
        <v>2983.88</v>
      </c>
      <c r="J518" s="210">
        <f>J519</f>
        <v>-71.055</v>
      </c>
      <c r="K518" s="91">
        <f t="shared" si="101"/>
        <v>2912.8250000000003</v>
      </c>
      <c r="L518" s="96">
        <f>L519</f>
        <v>2774.48</v>
      </c>
      <c r="M518" s="96">
        <f>M519</f>
        <v>0</v>
      </c>
      <c r="N518" s="131">
        <f t="shared" si="93"/>
        <v>2774.48</v>
      </c>
      <c r="O518" s="96">
        <f>O519</f>
        <v>2786.13</v>
      </c>
      <c r="P518" s="96">
        <f>P519</f>
        <v>0</v>
      </c>
      <c r="Q518" s="131">
        <f t="shared" si="94"/>
        <v>2786.13</v>
      </c>
    </row>
    <row r="519" spans="1:17" ht="15" customHeight="1">
      <c r="A519" s="53" t="s">
        <v>616</v>
      </c>
      <c r="B519" s="54">
        <v>11</v>
      </c>
      <c r="C519" s="54" t="s">
        <v>30</v>
      </c>
      <c r="D519" s="54" t="s">
        <v>214</v>
      </c>
      <c r="E519" s="54" t="str">
        <f t="shared" si="105"/>
        <v>11 0 00 00000</v>
      </c>
      <c r="F519" s="54"/>
      <c r="G519" s="91">
        <f>G520+G537</f>
        <v>2764.88</v>
      </c>
      <c r="H519" s="91">
        <f>H520+H537</f>
        <v>219</v>
      </c>
      <c r="I519" s="91">
        <f t="shared" si="97"/>
        <v>2983.88</v>
      </c>
      <c r="J519" s="140">
        <f>J520+J537</f>
        <v>-71.055</v>
      </c>
      <c r="K519" s="91">
        <f t="shared" si="101"/>
        <v>2912.8250000000003</v>
      </c>
      <c r="L519" s="91">
        <f>L520+L537</f>
        <v>2774.48</v>
      </c>
      <c r="M519" s="91">
        <f>M520+M537</f>
        <v>0</v>
      </c>
      <c r="N519" s="131">
        <f t="shared" si="93"/>
        <v>2774.48</v>
      </c>
      <c r="O519" s="91">
        <f>O520+O537</f>
        <v>2786.13</v>
      </c>
      <c r="P519" s="91">
        <f>P520+P537</f>
        <v>0</v>
      </c>
      <c r="Q519" s="131">
        <f t="shared" si="94"/>
        <v>2786.13</v>
      </c>
    </row>
    <row r="520" spans="1:17" ht="15" customHeight="1">
      <c r="A520" s="53" t="s">
        <v>70</v>
      </c>
      <c r="B520" s="54">
        <v>11</v>
      </c>
      <c r="C520" s="54" t="s">
        <v>30</v>
      </c>
      <c r="D520" s="54" t="s">
        <v>221</v>
      </c>
      <c r="E520" s="54" t="str">
        <f t="shared" si="105"/>
        <v>11 2 00 00000</v>
      </c>
      <c r="F520" s="54"/>
      <c r="G520" s="91">
        <f>G521</f>
        <v>1315.88</v>
      </c>
      <c r="H520" s="91">
        <f>H521</f>
        <v>219</v>
      </c>
      <c r="I520" s="91">
        <f t="shared" si="97"/>
        <v>1534.88</v>
      </c>
      <c r="J520" s="140">
        <f>J521</f>
        <v>-71.055</v>
      </c>
      <c r="K520" s="91">
        <f t="shared" si="101"/>
        <v>1463.825</v>
      </c>
      <c r="L520" s="91">
        <f>L521</f>
        <v>1325.48</v>
      </c>
      <c r="M520" s="91">
        <f>M521</f>
        <v>0</v>
      </c>
      <c r="N520" s="131">
        <f t="shared" si="93"/>
        <v>1325.48</v>
      </c>
      <c r="O520" s="91">
        <f>O521</f>
        <v>1337.13</v>
      </c>
      <c r="P520" s="91">
        <f>P521</f>
        <v>0</v>
      </c>
      <c r="Q520" s="131">
        <f t="shared" si="94"/>
        <v>1337.13</v>
      </c>
    </row>
    <row r="521" spans="1:17" ht="15" customHeight="1">
      <c r="A521" s="53" t="s">
        <v>276</v>
      </c>
      <c r="B521" s="54" t="s">
        <v>37</v>
      </c>
      <c r="C521" s="54" t="s">
        <v>30</v>
      </c>
      <c r="D521" s="54" t="s">
        <v>222</v>
      </c>
      <c r="E521" s="54" t="str">
        <f t="shared" si="105"/>
        <v>11 2 01 00000</v>
      </c>
      <c r="F521" s="54"/>
      <c r="G521" s="91">
        <f>G522+G528+G531+G534+G525</f>
        <v>1315.88</v>
      </c>
      <c r="H521" s="91">
        <f>H522+H528+H531+H534+H525</f>
        <v>219</v>
      </c>
      <c r="I521" s="91">
        <f t="shared" si="97"/>
        <v>1534.88</v>
      </c>
      <c r="J521" s="140">
        <f>J522+J528+J531+J534+J525</f>
        <v>-71.055</v>
      </c>
      <c r="K521" s="91">
        <f t="shared" si="101"/>
        <v>1463.825</v>
      </c>
      <c r="L521" s="91">
        <f>L522+L528+L531+L534+L525</f>
        <v>1325.48</v>
      </c>
      <c r="M521" s="91">
        <f>M522+M528+M531+M534+M525</f>
        <v>0</v>
      </c>
      <c r="N521" s="131">
        <f t="shared" si="93"/>
        <v>1325.48</v>
      </c>
      <c r="O521" s="91">
        <f>O522+O528+O531+O534+O525</f>
        <v>1337.13</v>
      </c>
      <c r="P521" s="91">
        <f>P522+P528+P531+P534+P525</f>
        <v>0</v>
      </c>
      <c r="Q521" s="131">
        <f t="shared" si="94"/>
        <v>1337.13</v>
      </c>
    </row>
    <row r="522" spans="1:17" ht="25.5" hidden="1">
      <c r="A522" s="53" t="s">
        <v>42</v>
      </c>
      <c r="B522" s="54" t="s">
        <v>37</v>
      </c>
      <c r="C522" s="54" t="s">
        <v>30</v>
      </c>
      <c r="D522" s="54" t="s">
        <v>324</v>
      </c>
      <c r="E522" s="54" t="str">
        <f t="shared" si="105"/>
        <v>11 2 01 74010</v>
      </c>
      <c r="F522" s="54"/>
      <c r="G522" s="91">
        <f>G523</f>
        <v>0</v>
      </c>
      <c r="H522" s="91">
        <f>H523</f>
        <v>0</v>
      </c>
      <c r="I522" s="91">
        <f t="shared" si="97"/>
        <v>0</v>
      </c>
      <c r="J522" s="140">
        <f>J523</f>
        <v>0</v>
      </c>
      <c r="K522" s="91">
        <f t="shared" si="101"/>
        <v>0</v>
      </c>
      <c r="L522" s="91">
        <f>L523</f>
        <v>0</v>
      </c>
      <c r="M522" s="91">
        <f>M523</f>
        <v>0</v>
      </c>
      <c r="N522" s="131">
        <f t="shared" si="93"/>
        <v>0</v>
      </c>
      <c r="O522" s="91">
        <f>O523</f>
        <v>0</v>
      </c>
      <c r="P522" s="91">
        <f>P523</f>
        <v>0</v>
      </c>
      <c r="Q522" s="131">
        <f t="shared" si="94"/>
        <v>0</v>
      </c>
    </row>
    <row r="523" spans="1:17" ht="25.5" hidden="1">
      <c r="A523" s="53" t="s">
        <v>354</v>
      </c>
      <c r="B523" s="54" t="s">
        <v>37</v>
      </c>
      <c r="C523" s="54" t="s">
        <v>30</v>
      </c>
      <c r="D523" s="54" t="s">
        <v>324</v>
      </c>
      <c r="E523" s="54" t="str">
        <f t="shared" si="105"/>
        <v>11 2 01 74010</v>
      </c>
      <c r="F523" s="54" t="s">
        <v>355</v>
      </c>
      <c r="G523" s="91">
        <f>G524</f>
        <v>0</v>
      </c>
      <c r="H523" s="91">
        <f>H524</f>
        <v>0</v>
      </c>
      <c r="I523" s="91">
        <f t="shared" si="97"/>
        <v>0</v>
      </c>
      <c r="J523" s="140">
        <f>J524</f>
        <v>0</v>
      </c>
      <c r="K523" s="91">
        <f t="shared" si="101"/>
        <v>0</v>
      </c>
      <c r="L523" s="91">
        <f>L524</f>
        <v>0</v>
      </c>
      <c r="M523" s="91">
        <f>M524</f>
        <v>0</v>
      </c>
      <c r="N523" s="131">
        <f t="shared" si="93"/>
        <v>0</v>
      </c>
      <c r="O523" s="91">
        <f>O524</f>
        <v>0</v>
      </c>
      <c r="P523" s="91">
        <f>P524</f>
        <v>0</v>
      </c>
      <c r="Q523" s="131">
        <f t="shared" si="94"/>
        <v>0</v>
      </c>
    </row>
    <row r="524" spans="1:17" ht="25.5" hidden="1">
      <c r="A524" s="53" t="s">
        <v>289</v>
      </c>
      <c r="B524" s="54" t="s">
        <v>37</v>
      </c>
      <c r="C524" s="54" t="s">
        <v>30</v>
      </c>
      <c r="D524" s="54" t="s">
        <v>324</v>
      </c>
      <c r="E524" s="54" t="str">
        <f t="shared" si="105"/>
        <v>11 2 01 74010</v>
      </c>
      <c r="F524" s="54" t="s">
        <v>288</v>
      </c>
      <c r="G524" s="91">
        <f>'приложение 6'!H569</f>
        <v>0</v>
      </c>
      <c r="H524" s="91">
        <f>'приложение 6'!I569</f>
        <v>0</v>
      </c>
      <c r="I524" s="91">
        <f t="shared" si="97"/>
        <v>0</v>
      </c>
      <c r="J524" s="140">
        <f>'приложение 6'!K569</f>
        <v>0</v>
      </c>
      <c r="K524" s="91">
        <f t="shared" si="101"/>
        <v>0</v>
      </c>
      <c r="L524" s="91">
        <f>'приложение 6'!M569</f>
        <v>0</v>
      </c>
      <c r="M524" s="91">
        <f>'приложение 6'!N569</f>
        <v>0</v>
      </c>
      <c r="N524" s="131">
        <f t="shared" si="93"/>
        <v>0</v>
      </c>
      <c r="O524" s="91">
        <f>'приложение 6'!P569</f>
        <v>0</v>
      </c>
      <c r="P524" s="91">
        <f>'приложение 6'!Q569</f>
        <v>0</v>
      </c>
      <c r="Q524" s="131">
        <f t="shared" si="94"/>
        <v>0</v>
      </c>
    </row>
    <row r="525" spans="1:17" ht="12.75">
      <c r="A525" s="53" t="s">
        <v>57</v>
      </c>
      <c r="B525" s="76" t="s">
        <v>37</v>
      </c>
      <c r="C525" s="76" t="s">
        <v>30</v>
      </c>
      <c r="D525" s="76" t="s">
        <v>30</v>
      </c>
      <c r="E525" s="107" t="s">
        <v>585</v>
      </c>
      <c r="F525" s="76"/>
      <c r="G525" s="68">
        <f>G526</f>
        <v>100</v>
      </c>
      <c r="H525" s="68">
        <f>H526</f>
        <v>0</v>
      </c>
      <c r="I525" s="91">
        <f t="shared" si="97"/>
        <v>100</v>
      </c>
      <c r="J525" s="212">
        <f>J526</f>
        <v>0</v>
      </c>
      <c r="K525" s="91">
        <f t="shared" si="101"/>
        <v>100</v>
      </c>
      <c r="L525" s="68">
        <f>L526</f>
        <v>100</v>
      </c>
      <c r="M525" s="68">
        <f>M526</f>
        <v>0</v>
      </c>
      <c r="N525" s="131">
        <f t="shared" si="93"/>
        <v>100</v>
      </c>
      <c r="O525" s="68">
        <f>O526</f>
        <v>100</v>
      </c>
      <c r="P525" s="68">
        <f>P526</f>
        <v>0</v>
      </c>
      <c r="Q525" s="131">
        <f t="shared" si="94"/>
        <v>100</v>
      </c>
    </row>
    <row r="526" spans="1:17" ht="25.5">
      <c r="A526" s="53" t="s">
        <v>354</v>
      </c>
      <c r="B526" s="76" t="s">
        <v>37</v>
      </c>
      <c r="C526" s="76" t="s">
        <v>30</v>
      </c>
      <c r="D526" s="76" t="s">
        <v>30</v>
      </c>
      <c r="E526" s="76" t="s">
        <v>585</v>
      </c>
      <c r="F526" s="76" t="s">
        <v>355</v>
      </c>
      <c r="G526" s="68">
        <f>G527</f>
        <v>100</v>
      </c>
      <c r="H526" s="68">
        <f>H527</f>
        <v>0</v>
      </c>
      <c r="I526" s="91">
        <f t="shared" si="97"/>
        <v>100</v>
      </c>
      <c r="J526" s="212">
        <f>J527</f>
        <v>0</v>
      </c>
      <c r="K526" s="91">
        <f t="shared" si="101"/>
        <v>100</v>
      </c>
      <c r="L526" s="68">
        <f>L527</f>
        <v>100</v>
      </c>
      <c r="M526" s="68">
        <f>M527</f>
        <v>0</v>
      </c>
      <c r="N526" s="131">
        <f t="shared" si="93"/>
        <v>100</v>
      </c>
      <c r="O526" s="68">
        <f>O527</f>
        <v>100</v>
      </c>
      <c r="P526" s="68">
        <f>P527</f>
        <v>0</v>
      </c>
      <c r="Q526" s="131">
        <f t="shared" si="94"/>
        <v>100</v>
      </c>
    </row>
    <row r="527" spans="1:17" ht="25.5">
      <c r="A527" s="53" t="s">
        <v>289</v>
      </c>
      <c r="B527" s="76" t="s">
        <v>37</v>
      </c>
      <c r="C527" s="76" t="s">
        <v>30</v>
      </c>
      <c r="D527" s="76" t="s">
        <v>30</v>
      </c>
      <c r="E527" s="76" t="s">
        <v>585</v>
      </c>
      <c r="F527" s="76" t="s">
        <v>288</v>
      </c>
      <c r="G527" s="124">
        <f>'приложение 6'!H571</f>
        <v>100</v>
      </c>
      <c r="H527" s="124">
        <f>'приложение 6'!I571</f>
        <v>0</v>
      </c>
      <c r="I527" s="91">
        <f t="shared" si="97"/>
        <v>100</v>
      </c>
      <c r="J527" s="212">
        <f>'приложение 6'!K571</f>
        <v>0</v>
      </c>
      <c r="K527" s="91">
        <f t="shared" si="101"/>
        <v>100</v>
      </c>
      <c r="L527" s="68">
        <f>'приложение 6'!M571</f>
        <v>100</v>
      </c>
      <c r="M527" s="68">
        <f>'приложение 6'!N571</f>
        <v>0</v>
      </c>
      <c r="N527" s="131">
        <f t="shared" si="93"/>
        <v>100</v>
      </c>
      <c r="O527" s="68">
        <f>'приложение 6'!P571</f>
        <v>100</v>
      </c>
      <c r="P527" s="68">
        <f>'приложение 6'!Q571</f>
        <v>0</v>
      </c>
      <c r="Q527" s="131">
        <f t="shared" si="94"/>
        <v>100</v>
      </c>
    </row>
    <row r="528" spans="1:17" s="108" customFormat="1" ht="12.75" hidden="1">
      <c r="A528" s="53" t="s">
        <v>74</v>
      </c>
      <c r="B528" s="54" t="s">
        <v>37</v>
      </c>
      <c r="C528" s="54" t="s">
        <v>30</v>
      </c>
      <c r="D528" s="54" t="s">
        <v>453</v>
      </c>
      <c r="E528" s="54" t="str">
        <f>REPLACE(REPLACE(REPLACE(D528,3,," "),5,," "),8,," ")</f>
        <v>11 2 01 74030</v>
      </c>
      <c r="F528" s="54"/>
      <c r="G528" s="91">
        <f>G529</f>
        <v>0</v>
      </c>
      <c r="H528" s="91">
        <f>H529</f>
        <v>0</v>
      </c>
      <c r="I528" s="91">
        <f t="shared" si="97"/>
        <v>0</v>
      </c>
      <c r="J528" s="140">
        <f>J529</f>
        <v>0</v>
      </c>
      <c r="K528" s="91">
        <f t="shared" si="101"/>
        <v>0</v>
      </c>
      <c r="L528" s="91">
        <f>L529</f>
        <v>0</v>
      </c>
      <c r="M528" s="91">
        <f>M529</f>
        <v>0</v>
      </c>
      <c r="N528" s="131">
        <f t="shared" si="93"/>
        <v>0</v>
      </c>
      <c r="O528" s="91">
        <f>O529</f>
        <v>0</v>
      </c>
      <c r="P528" s="91">
        <f>P529</f>
        <v>0</v>
      </c>
      <c r="Q528" s="131">
        <f t="shared" si="94"/>
        <v>0</v>
      </c>
    </row>
    <row r="529" spans="1:17" s="108" customFormat="1" ht="25.5" hidden="1">
      <c r="A529" s="53" t="s">
        <v>354</v>
      </c>
      <c r="B529" s="54" t="s">
        <v>37</v>
      </c>
      <c r="C529" s="54" t="s">
        <v>30</v>
      </c>
      <c r="D529" s="54" t="s">
        <v>453</v>
      </c>
      <c r="E529" s="54" t="str">
        <f>REPLACE(REPLACE(REPLACE(D529,3,," "),5,," "),8,," ")</f>
        <v>11 2 01 74030</v>
      </c>
      <c r="F529" s="54" t="s">
        <v>355</v>
      </c>
      <c r="G529" s="91">
        <f>G530</f>
        <v>0</v>
      </c>
      <c r="H529" s="91">
        <f>H530</f>
        <v>0</v>
      </c>
      <c r="I529" s="91">
        <f t="shared" si="97"/>
        <v>0</v>
      </c>
      <c r="J529" s="140">
        <f>J530</f>
        <v>0</v>
      </c>
      <c r="K529" s="91">
        <f t="shared" si="101"/>
        <v>0</v>
      </c>
      <c r="L529" s="91">
        <f>L530</f>
        <v>0</v>
      </c>
      <c r="M529" s="91">
        <f>M530</f>
        <v>0</v>
      </c>
      <c r="N529" s="131">
        <f t="shared" si="93"/>
        <v>0</v>
      </c>
      <c r="O529" s="91">
        <f>O530</f>
        <v>0</v>
      </c>
      <c r="P529" s="91">
        <f>P530</f>
        <v>0</v>
      </c>
      <c r="Q529" s="131">
        <f t="shared" si="94"/>
        <v>0</v>
      </c>
    </row>
    <row r="530" spans="1:17" s="108" customFormat="1" ht="25.5" hidden="1">
      <c r="A530" s="53" t="s">
        <v>289</v>
      </c>
      <c r="B530" s="54" t="s">
        <v>37</v>
      </c>
      <c r="C530" s="54" t="s">
        <v>30</v>
      </c>
      <c r="D530" s="54" t="s">
        <v>453</v>
      </c>
      <c r="E530" s="54" t="str">
        <f>REPLACE(REPLACE(REPLACE(D530,3,," "),5,," "),8,," ")</f>
        <v>11 2 01 74030</v>
      </c>
      <c r="F530" s="54" t="s">
        <v>288</v>
      </c>
      <c r="G530" s="91">
        <f>'приложение 6'!H575</f>
        <v>0</v>
      </c>
      <c r="H530" s="91">
        <f>'приложение 6'!I575</f>
        <v>0</v>
      </c>
      <c r="I530" s="91">
        <f t="shared" si="97"/>
        <v>0</v>
      </c>
      <c r="J530" s="140">
        <f>'приложение 6'!K575</f>
        <v>0</v>
      </c>
      <c r="K530" s="91">
        <f t="shared" si="101"/>
        <v>0</v>
      </c>
      <c r="L530" s="91">
        <f>'приложение 6'!M575</f>
        <v>0</v>
      </c>
      <c r="M530" s="91">
        <f>'приложение 6'!N575</f>
        <v>0</v>
      </c>
      <c r="N530" s="131">
        <f t="shared" si="93"/>
        <v>0</v>
      </c>
      <c r="O530" s="91">
        <f>'приложение 6'!P575</f>
        <v>0</v>
      </c>
      <c r="P530" s="91">
        <f>'приложение 6'!Q575</f>
        <v>0</v>
      </c>
      <c r="Q530" s="131">
        <f t="shared" si="94"/>
        <v>0</v>
      </c>
    </row>
    <row r="531" spans="1:17" ht="23.25" customHeight="1">
      <c r="A531" s="53" t="s">
        <v>109</v>
      </c>
      <c r="B531" s="54" t="s">
        <v>37</v>
      </c>
      <c r="C531" s="54" t="s">
        <v>30</v>
      </c>
      <c r="D531" s="54" t="s">
        <v>306</v>
      </c>
      <c r="E531" s="54" t="str">
        <f t="shared" si="105"/>
        <v>11 2 01 74220</v>
      </c>
      <c r="F531" s="54"/>
      <c r="G531" s="91">
        <f>G532</f>
        <v>24.25</v>
      </c>
      <c r="H531" s="91">
        <f>H532</f>
        <v>0</v>
      </c>
      <c r="I531" s="91">
        <f t="shared" si="97"/>
        <v>24.25</v>
      </c>
      <c r="J531" s="140">
        <f>J532</f>
        <v>0</v>
      </c>
      <c r="K531" s="91">
        <f t="shared" si="101"/>
        <v>24.25</v>
      </c>
      <c r="L531" s="91">
        <f>L532</f>
        <v>24.25</v>
      </c>
      <c r="M531" s="91">
        <f>M532</f>
        <v>0</v>
      </c>
      <c r="N531" s="131">
        <f t="shared" si="93"/>
        <v>24.25</v>
      </c>
      <c r="O531" s="91">
        <f>O532</f>
        <v>24.25</v>
      </c>
      <c r="P531" s="91">
        <f>P532</f>
        <v>0</v>
      </c>
      <c r="Q531" s="131">
        <f t="shared" si="94"/>
        <v>24.25</v>
      </c>
    </row>
    <row r="532" spans="1:17" ht="25.5">
      <c r="A532" s="53" t="s">
        <v>354</v>
      </c>
      <c r="B532" s="54" t="s">
        <v>37</v>
      </c>
      <c r="C532" s="54" t="s">
        <v>30</v>
      </c>
      <c r="D532" s="54" t="s">
        <v>306</v>
      </c>
      <c r="E532" s="54" t="str">
        <f t="shared" si="105"/>
        <v>11 2 01 74220</v>
      </c>
      <c r="F532" s="54" t="s">
        <v>355</v>
      </c>
      <c r="G532" s="91">
        <f>G533</f>
        <v>24.25</v>
      </c>
      <c r="H532" s="91">
        <f>H533</f>
        <v>0</v>
      </c>
      <c r="I532" s="91">
        <f t="shared" si="97"/>
        <v>24.25</v>
      </c>
      <c r="J532" s="140">
        <f>J533</f>
        <v>0</v>
      </c>
      <c r="K532" s="91">
        <f t="shared" si="101"/>
        <v>24.25</v>
      </c>
      <c r="L532" s="91">
        <f>L533</f>
        <v>24.25</v>
      </c>
      <c r="M532" s="91">
        <f>M533</f>
        <v>0</v>
      </c>
      <c r="N532" s="131">
        <f t="shared" si="93"/>
        <v>24.25</v>
      </c>
      <c r="O532" s="91">
        <f>O533</f>
        <v>24.25</v>
      </c>
      <c r="P532" s="91">
        <f>P533</f>
        <v>0</v>
      </c>
      <c r="Q532" s="131">
        <f t="shared" si="94"/>
        <v>24.25</v>
      </c>
    </row>
    <row r="533" spans="1:17" ht="25.5">
      <c r="A533" s="53" t="s">
        <v>289</v>
      </c>
      <c r="B533" s="54" t="s">
        <v>37</v>
      </c>
      <c r="C533" s="54" t="s">
        <v>30</v>
      </c>
      <c r="D533" s="54" t="s">
        <v>306</v>
      </c>
      <c r="E533" s="54" t="str">
        <f t="shared" si="105"/>
        <v>11 2 01 74220</v>
      </c>
      <c r="F533" s="54" t="s">
        <v>288</v>
      </c>
      <c r="G533" s="91">
        <f>'приложение 6'!H578</f>
        <v>24.25</v>
      </c>
      <c r="H533" s="91">
        <f>'приложение 6'!I578</f>
        <v>0</v>
      </c>
      <c r="I533" s="91">
        <f t="shared" si="97"/>
        <v>24.25</v>
      </c>
      <c r="J533" s="140">
        <f>'приложение 6'!K578</f>
        <v>0</v>
      </c>
      <c r="K533" s="91">
        <f t="shared" si="101"/>
        <v>24.25</v>
      </c>
      <c r="L533" s="91">
        <f>'приложение 6'!M578</f>
        <v>24.25</v>
      </c>
      <c r="M533" s="91">
        <f>'приложение 6'!N578</f>
        <v>0</v>
      </c>
      <c r="N533" s="131">
        <f t="shared" si="93"/>
        <v>24.25</v>
      </c>
      <c r="O533" s="91">
        <f>'приложение 6'!P578</f>
        <v>24.25</v>
      </c>
      <c r="P533" s="91">
        <f>'приложение 6'!Q578</f>
        <v>0</v>
      </c>
      <c r="Q533" s="131">
        <f t="shared" si="94"/>
        <v>24.25</v>
      </c>
    </row>
    <row r="534" spans="1:17" ht="12.75">
      <c r="A534" s="53" t="s">
        <v>71</v>
      </c>
      <c r="B534" s="54">
        <v>11</v>
      </c>
      <c r="C534" s="54" t="s">
        <v>30</v>
      </c>
      <c r="D534" s="54" t="s">
        <v>223</v>
      </c>
      <c r="E534" s="54" t="str">
        <f t="shared" si="105"/>
        <v>11 2 01 76020</v>
      </c>
      <c r="F534" s="54"/>
      <c r="G534" s="91">
        <f>G535</f>
        <v>1191.63</v>
      </c>
      <c r="H534" s="91">
        <f>H535</f>
        <v>219</v>
      </c>
      <c r="I534" s="91">
        <f t="shared" si="97"/>
        <v>1410.63</v>
      </c>
      <c r="J534" s="140">
        <f>J535</f>
        <v>-71.055</v>
      </c>
      <c r="K534" s="91">
        <f t="shared" si="101"/>
        <v>1339.575</v>
      </c>
      <c r="L534" s="91">
        <f>L535</f>
        <v>1201.23</v>
      </c>
      <c r="M534" s="91">
        <f>M535</f>
        <v>0</v>
      </c>
      <c r="N534" s="131">
        <f t="shared" si="93"/>
        <v>1201.23</v>
      </c>
      <c r="O534" s="91">
        <f>O535</f>
        <v>1212.88</v>
      </c>
      <c r="P534" s="91">
        <f>P535</f>
        <v>0</v>
      </c>
      <c r="Q534" s="131">
        <f t="shared" si="94"/>
        <v>1212.88</v>
      </c>
    </row>
    <row r="535" spans="1:17" ht="25.5">
      <c r="A535" s="53" t="s">
        <v>354</v>
      </c>
      <c r="B535" s="54">
        <v>11</v>
      </c>
      <c r="C535" s="54" t="s">
        <v>30</v>
      </c>
      <c r="D535" s="54" t="s">
        <v>223</v>
      </c>
      <c r="E535" s="54" t="str">
        <f t="shared" si="105"/>
        <v>11 2 01 76020</v>
      </c>
      <c r="F535" s="54" t="s">
        <v>355</v>
      </c>
      <c r="G535" s="91">
        <f>G536</f>
        <v>1191.63</v>
      </c>
      <c r="H535" s="91">
        <f>H536</f>
        <v>219</v>
      </c>
      <c r="I535" s="91">
        <f t="shared" si="97"/>
        <v>1410.63</v>
      </c>
      <c r="J535" s="140">
        <f>J536</f>
        <v>-71.055</v>
      </c>
      <c r="K535" s="91">
        <f t="shared" si="101"/>
        <v>1339.575</v>
      </c>
      <c r="L535" s="91">
        <f>L536</f>
        <v>1201.23</v>
      </c>
      <c r="M535" s="91">
        <f>M536</f>
        <v>0</v>
      </c>
      <c r="N535" s="131">
        <f t="shared" si="93"/>
        <v>1201.23</v>
      </c>
      <c r="O535" s="91">
        <f>O536</f>
        <v>1212.88</v>
      </c>
      <c r="P535" s="91">
        <f>P536</f>
        <v>0</v>
      </c>
      <c r="Q535" s="131">
        <f t="shared" si="94"/>
        <v>1212.88</v>
      </c>
    </row>
    <row r="536" spans="1:17" ht="25.5">
      <c r="A536" s="53" t="s">
        <v>289</v>
      </c>
      <c r="B536" s="54">
        <v>11</v>
      </c>
      <c r="C536" s="54" t="s">
        <v>30</v>
      </c>
      <c r="D536" s="54" t="s">
        <v>223</v>
      </c>
      <c r="E536" s="54" t="str">
        <f t="shared" si="105"/>
        <v>11 2 01 76020</v>
      </c>
      <c r="F536" s="54" t="s">
        <v>288</v>
      </c>
      <c r="G536" s="91">
        <f>'приложение 6'!H581</f>
        <v>1191.63</v>
      </c>
      <c r="H536" s="91">
        <f>'приложение 6'!I581</f>
        <v>219</v>
      </c>
      <c r="I536" s="91">
        <f t="shared" si="97"/>
        <v>1410.63</v>
      </c>
      <c r="J536" s="140">
        <f>'приложение 6'!K581</f>
        <v>-71.055</v>
      </c>
      <c r="K536" s="91">
        <f t="shared" si="101"/>
        <v>1339.575</v>
      </c>
      <c r="L536" s="91">
        <f>'приложение 6'!M581</f>
        <v>1201.23</v>
      </c>
      <c r="M536" s="91">
        <f>'приложение 6'!N581</f>
        <v>0</v>
      </c>
      <c r="N536" s="131">
        <f t="shared" si="93"/>
        <v>1201.23</v>
      </c>
      <c r="O536" s="91">
        <f>'приложение 6'!P581</f>
        <v>1212.88</v>
      </c>
      <c r="P536" s="91">
        <f>'приложение 6'!Q581</f>
        <v>0</v>
      </c>
      <c r="Q536" s="131">
        <f t="shared" si="94"/>
        <v>1212.88</v>
      </c>
    </row>
    <row r="537" spans="1:17" ht="25.5">
      <c r="A537" s="53" t="s">
        <v>617</v>
      </c>
      <c r="B537" s="54" t="s">
        <v>37</v>
      </c>
      <c r="C537" s="54" t="s">
        <v>30</v>
      </c>
      <c r="D537" s="54" t="s">
        <v>218</v>
      </c>
      <c r="E537" s="54" t="str">
        <f t="shared" si="105"/>
        <v>11 3 00 00000</v>
      </c>
      <c r="F537" s="54"/>
      <c r="G537" s="91">
        <f aca="true" t="shared" si="106" ref="G537:M540">G538</f>
        <v>1449</v>
      </c>
      <c r="H537" s="91">
        <f t="shared" si="106"/>
        <v>0</v>
      </c>
      <c r="I537" s="91">
        <f t="shared" si="97"/>
        <v>1449</v>
      </c>
      <c r="J537" s="140">
        <f t="shared" si="106"/>
        <v>0</v>
      </c>
      <c r="K537" s="91">
        <f t="shared" si="101"/>
        <v>1449</v>
      </c>
      <c r="L537" s="91">
        <f t="shared" si="106"/>
        <v>1449</v>
      </c>
      <c r="M537" s="91">
        <f t="shared" si="106"/>
        <v>0</v>
      </c>
      <c r="N537" s="131">
        <f t="shared" si="93"/>
        <v>1449</v>
      </c>
      <c r="O537" s="91">
        <f aca="true" t="shared" si="107" ref="O537:P540">O538</f>
        <v>1449</v>
      </c>
      <c r="P537" s="91">
        <f t="shared" si="107"/>
        <v>0</v>
      </c>
      <c r="Q537" s="131">
        <f t="shared" si="94"/>
        <v>1449</v>
      </c>
    </row>
    <row r="538" spans="1:17" ht="25.5">
      <c r="A538" s="53" t="s">
        <v>271</v>
      </c>
      <c r="B538" s="54" t="s">
        <v>37</v>
      </c>
      <c r="C538" s="54" t="s">
        <v>30</v>
      </c>
      <c r="D538" s="54" t="s">
        <v>219</v>
      </c>
      <c r="E538" s="54" t="str">
        <f t="shared" si="105"/>
        <v>11 3 01 00000</v>
      </c>
      <c r="F538" s="54"/>
      <c r="G538" s="91">
        <f t="shared" si="106"/>
        <v>1449</v>
      </c>
      <c r="H538" s="91">
        <f t="shared" si="106"/>
        <v>0</v>
      </c>
      <c r="I538" s="91">
        <f t="shared" si="97"/>
        <v>1449</v>
      </c>
      <c r="J538" s="140">
        <f t="shared" si="106"/>
        <v>0</v>
      </c>
      <c r="K538" s="91">
        <f t="shared" si="101"/>
        <v>1449</v>
      </c>
      <c r="L538" s="91">
        <f t="shared" si="106"/>
        <v>1449</v>
      </c>
      <c r="M538" s="91">
        <f t="shared" si="106"/>
        <v>0</v>
      </c>
      <c r="N538" s="131">
        <f t="shared" si="93"/>
        <v>1449</v>
      </c>
      <c r="O538" s="91">
        <f t="shared" si="107"/>
        <v>1449</v>
      </c>
      <c r="P538" s="91">
        <f t="shared" si="107"/>
        <v>0</v>
      </c>
      <c r="Q538" s="131">
        <f t="shared" si="94"/>
        <v>1449</v>
      </c>
    </row>
    <row r="539" spans="1:17" ht="25.5">
      <c r="A539" s="53" t="s">
        <v>91</v>
      </c>
      <c r="B539" s="54">
        <v>11</v>
      </c>
      <c r="C539" s="54" t="s">
        <v>30</v>
      </c>
      <c r="D539" s="54" t="s">
        <v>220</v>
      </c>
      <c r="E539" s="54" t="str">
        <f t="shared" si="105"/>
        <v>11 3 01 76030</v>
      </c>
      <c r="F539" s="54"/>
      <c r="G539" s="91">
        <f t="shared" si="106"/>
        <v>1449</v>
      </c>
      <c r="H539" s="91">
        <f t="shared" si="106"/>
        <v>0</v>
      </c>
      <c r="I539" s="91">
        <f t="shared" si="97"/>
        <v>1449</v>
      </c>
      <c r="J539" s="140">
        <f t="shared" si="106"/>
        <v>0</v>
      </c>
      <c r="K539" s="91">
        <f t="shared" si="101"/>
        <v>1449</v>
      </c>
      <c r="L539" s="91">
        <f t="shared" si="106"/>
        <v>1449</v>
      </c>
      <c r="M539" s="91">
        <f t="shared" si="106"/>
        <v>0</v>
      </c>
      <c r="N539" s="131">
        <f t="shared" si="93"/>
        <v>1449</v>
      </c>
      <c r="O539" s="91">
        <f t="shared" si="107"/>
        <v>1449</v>
      </c>
      <c r="P539" s="91">
        <f t="shared" si="107"/>
        <v>0</v>
      </c>
      <c r="Q539" s="131">
        <f t="shared" si="94"/>
        <v>1449</v>
      </c>
    </row>
    <row r="540" spans="1:17" ht="25.5">
      <c r="A540" s="53" t="s">
        <v>354</v>
      </c>
      <c r="B540" s="54">
        <v>11</v>
      </c>
      <c r="C540" s="54" t="s">
        <v>30</v>
      </c>
      <c r="D540" s="54" t="s">
        <v>220</v>
      </c>
      <c r="E540" s="54" t="str">
        <f t="shared" si="105"/>
        <v>11 3 01 76030</v>
      </c>
      <c r="F540" s="54" t="s">
        <v>355</v>
      </c>
      <c r="G540" s="91">
        <f t="shared" si="106"/>
        <v>1449</v>
      </c>
      <c r="H540" s="91">
        <f t="shared" si="106"/>
        <v>0</v>
      </c>
      <c r="I540" s="91">
        <f t="shared" si="97"/>
        <v>1449</v>
      </c>
      <c r="J540" s="140">
        <f t="shared" si="106"/>
        <v>0</v>
      </c>
      <c r="K540" s="91">
        <f t="shared" si="101"/>
        <v>1449</v>
      </c>
      <c r="L540" s="91">
        <f t="shared" si="106"/>
        <v>1449</v>
      </c>
      <c r="M540" s="91">
        <f t="shared" si="106"/>
        <v>0</v>
      </c>
      <c r="N540" s="131">
        <f t="shared" si="93"/>
        <v>1449</v>
      </c>
      <c r="O540" s="91">
        <f t="shared" si="107"/>
        <v>1449</v>
      </c>
      <c r="P540" s="91">
        <f t="shared" si="107"/>
        <v>0</v>
      </c>
      <c r="Q540" s="131">
        <f t="shared" si="94"/>
        <v>1449</v>
      </c>
    </row>
    <row r="541" spans="1:17" ht="25.5">
      <c r="A541" s="53" t="s">
        <v>289</v>
      </c>
      <c r="B541" s="54">
        <v>11</v>
      </c>
      <c r="C541" s="54" t="s">
        <v>30</v>
      </c>
      <c r="D541" s="54" t="s">
        <v>220</v>
      </c>
      <c r="E541" s="54" t="str">
        <f t="shared" si="105"/>
        <v>11 3 01 76030</v>
      </c>
      <c r="F541" s="54" t="s">
        <v>288</v>
      </c>
      <c r="G541" s="91">
        <f>'приложение 6'!H586</f>
        <v>1449</v>
      </c>
      <c r="H541" s="91">
        <f>'приложение 6'!I586</f>
        <v>0</v>
      </c>
      <c r="I541" s="91">
        <f t="shared" si="97"/>
        <v>1449</v>
      </c>
      <c r="J541" s="140">
        <f>'приложение 6'!K586</f>
        <v>0</v>
      </c>
      <c r="K541" s="91">
        <f t="shared" si="101"/>
        <v>1449</v>
      </c>
      <c r="L541" s="91">
        <f>'приложение 6'!M586</f>
        <v>1449</v>
      </c>
      <c r="M541" s="91">
        <f>'приложение 6'!N586</f>
        <v>0</v>
      </c>
      <c r="N541" s="131">
        <f t="shared" si="93"/>
        <v>1449</v>
      </c>
      <c r="O541" s="91">
        <f>'приложение 6'!P586</f>
        <v>1449</v>
      </c>
      <c r="P541" s="91">
        <f>'приложение 6'!Q586</f>
        <v>0</v>
      </c>
      <c r="Q541" s="131">
        <f t="shared" si="94"/>
        <v>1449</v>
      </c>
    </row>
    <row r="542" spans="1:17" ht="27" customHeight="1">
      <c r="A542" s="53" t="s">
        <v>425</v>
      </c>
      <c r="B542" s="54" t="s">
        <v>80</v>
      </c>
      <c r="C542" s="54"/>
      <c r="D542" s="54"/>
      <c r="E542" s="54" t="str">
        <f t="shared" si="105"/>
        <v>   </v>
      </c>
      <c r="F542" s="54"/>
      <c r="G542" s="91">
        <f aca="true" t="shared" si="108" ref="G542:M544">G543</f>
        <v>792.125</v>
      </c>
      <c r="H542" s="91">
        <f t="shared" si="108"/>
        <v>0</v>
      </c>
      <c r="I542" s="91">
        <f t="shared" si="97"/>
        <v>792.125</v>
      </c>
      <c r="J542" s="140">
        <f t="shared" si="108"/>
        <v>6982.56</v>
      </c>
      <c r="K542" s="91">
        <f t="shared" si="101"/>
        <v>7774.685</v>
      </c>
      <c r="L542" s="91">
        <f t="shared" si="108"/>
        <v>0</v>
      </c>
      <c r="M542" s="91">
        <f>M543</f>
        <v>0</v>
      </c>
      <c r="N542" s="131">
        <f t="shared" si="93"/>
        <v>0</v>
      </c>
      <c r="O542" s="91">
        <f aca="true" t="shared" si="109" ref="O542:P544">O543</f>
        <v>0</v>
      </c>
      <c r="P542" s="91">
        <f t="shared" si="109"/>
        <v>0</v>
      </c>
      <c r="Q542" s="131">
        <f t="shared" si="94"/>
        <v>0</v>
      </c>
    </row>
    <row r="543" spans="1:17" ht="14.25" customHeight="1">
      <c r="A543" s="53" t="s">
        <v>426</v>
      </c>
      <c r="B543" s="54" t="s">
        <v>80</v>
      </c>
      <c r="C543" s="54" t="s">
        <v>29</v>
      </c>
      <c r="D543" s="54"/>
      <c r="E543" s="54" t="str">
        <f t="shared" si="105"/>
        <v>   </v>
      </c>
      <c r="F543" s="54"/>
      <c r="G543" s="91">
        <f t="shared" si="108"/>
        <v>792.125</v>
      </c>
      <c r="H543" s="91">
        <f t="shared" si="108"/>
        <v>0</v>
      </c>
      <c r="I543" s="91">
        <f t="shared" si="97"/>
        <v>792.125</v>
      </c>
      <c r="J543" s="140">
        <f t="shared" si="108"/>
        <v>6982.56</v>
      </c>
      <c r="K543" s="91">
        <f t="shared" si="101"/>
        <v>7774.685</v>
      </c>
      <c r="L543" s="91">
        <f t="shared" si="108"/>
        <v>0</v>
      </c>
      <c r="M543" s="91">
        <f t="shared" si="108"/>
        <v>0</v>
      </c>
      <c r="N543" s="131">
        <f t="shared" si="93"/>
        <v>0</v>
      </c>
      <c r="O543" s="91">
        <f t="shared" si="109"/>
        <v>0</v>
      </c>
      <c r="P543" s="91">
        <f t="shared" si="109"/>
        <v>0</v>
      </c>
      <c r="Q543" s="131">
        <f t="shared" si="94"/>
        <v>0</v>
      </c>
    </row>
    <row r="544" spans="1:17" ht="14.25" customHeight="1">
      <c r="A544" s="53" t="s">
        <v>99</v>
      </c>
      <c r="B544" s="54" t="s">
        <v>80</v>
      </c>
      <c r="C544" s="54" t="s">
        <v>29</v>
      </c>
      <c r="D544" s="54" t="s">
        <v>98</v>
      </c>
      <c r="E544" s="54" t="str">
        <f t="shared" si="105"/>
        <v>99 0 00 00000</v>
      </c>
      <c r="F544" s="54"/>
      <c r="G544" s="91">
        <f t="shared" si="108"/>
        <v>792.125</v>
      </c>
      <c r="H544" s="91">
        <f t="shared" si="108"/>
        <v>0</v>
      </c>
      <c r="I544" s="91">
        <f t="shared" si="97"/>
        <v>792.125</v>
      </c>
      <c r="J544" s="140">
        <f t="shared" si="108"/>
        <v>6982.56</v>
      </c>
      <c r="K544" s="91">
        <f t="shared" si="101"/>
        <v>7774.685</v>
      </c>
      <c r="L544" s="91">
        <f t="shared" si="108"/>
        <v>0</v>
      </c>
      <c r="M544" s="91">
        <f t="shared" si="108"/>
        <v>0</v>
      </c>
      <c r="N544" s="131">
        <f t="shared" si="93"/>
        <v>0</v>
      </c>
      <c r="O544" s="91">
        <f t="shared" si="109"/>
        <v>0</v>
      </c>
      <c r="P544" s="91">
        <f t="shared" si="109"/>
        <v>0</v>
      </c>
      <c r="Q544" s="131">
        <f t="shared" si="94"/>
        <v>0</v>
      </c>
    </row>
    <row r="545" spans="1:17" ht="14.25" customHeight="1">
      <c r="A545" s="53" t="s">
        <v>427</v>
      </c>
      <c r="B545" s="54" t="s">
        <v>80</v>
      </c>
      <c r="C545" s="54" t="s">
        <v>29</v>
      </c>
      <c r="D545" s="54" t="s">
        <v>429</v>
      </c>
      <c r="E545" s="54" t="str">
        <f t="shared" si="105"/>
        <v>99 4 00 00000</v>
      </c>
      <c r="F545" s="54"/>
      <c r="G545" s="91">
        <f>G546+G549+G552</f>
        <v>792.125</v>
      </c>
      <c r="H545" s="91">
        <f>H546+H549+H552</f>
        <v>0</v>
      </c>
      <c r="I545" s="91">
        <f t="shared" si="97"/>
        <v>792.125</v>
      </c>
      <c r="J545" s="140">
        <f>J546+J549+J552</f>
        <v>6982.56</v>
      </c>
      <c r="K545" s="91">
        <f t="shared" si="101"/>
        <v>7774.685</v>
      </c>
      <c r="L545" s="91">
        <f>L546+L549+L552</f>
        <v>0</v>
      </c>
      <c r="M545" s="91">
        <f>M546+M549+M552</f>
        <v>0</v>
      </c>
      <c r="N545" s="131">
        <f t="shared" si="93"/>
        <v>0</v>
      </c>
      <c r="O545" s="91">
        <f>O546+O549+O552</f>
        <v>0</v>
      </c>
      <c r="P545" s="91">
        <f>P546+P549+P552</f>
        <v>0</v>
      </c>
      <c r="Q545" s="131">
        <f t="shared" si="94"/>
        <v>0</v>
      </c>
    </row>
    <row r="546" spans="1:17" ht="25.5">
      <c r="A546" s="53" t="s">
        <v>566</v>
      </c>
      <c r="B546" s="54" t="s">
        <v>80</v>
      </c>
      <c r="C546" s="54" t="s">
        <v>29</v>
      </c>
      <c r="D546" s="54" t="s">
        <v>565</v>
      </c>
      <c r="E546" s="54" t="str">
        <f t="shared" si="105"/>
        <v>99 4 00 77600</v>
      </c>
      <c r="F546" s="54"/>
      <c r="G546" s="91">
        <f>G547</f>
        <v>39.8</v>
      </c>
      <c r="H546" s="91">
        <f>H547</f>
        <v>0</v>
      </c>
      <c r="I546" s="91">
        <f t="shared" si="97"/>
        <v>39.8</v>
      </c>
      <c r="J546" s="140">
        <f>J547</f>
        <v>0</v>
      </c>
      <c r="K546" s="91">
        <f t="shared" si="101"/>
        <v>39.8</v>
      </c>
      <c r="L546" s="91">
        <f>L547</f>
        <v>0</v>
      </c>
      <c r="M546" s="91">
        <f>M547</f>
        <v>0</v>
      </c>
      <c r="N546" s="131">
        <f t="shared" si="93"/>
        <v>0</v>
      </c>
      <c r="O546" s="91">
        <f>O547</f>
        <v>0</v>
      </c>
      <c r="P546" s="91">
        <f>P547</f>
        <v>0</v>
      </c>
      <c r="Q546" s="131">
        <f t="shared" si="94"/>
        <v>0</v>
      </c>
    </row>
    <row r="547" spans="1:17" ht="15.75" customHeight="1">
      <c r="A547" s="53" t="s">
        <v>427</v>
      </c>
      <c r="B547" s="54" t="s">
        <v>80</v>
      </c>
      <c r="C547" s="54" t="s">
        <v>29</v>
      </c>
      <c r="D547" s="54" t="s">
        <v>565</v>
      </c>
      <c r="E547" s="54" t="str">
        <f t="shared" si="105"/>
        <v>99 4 00 77600</v>
      </c>
      <c r="F547" s="54" t="s">
        <v>430</v>
      </c>
      <c r="G547" s="91">
        <f>G548</f>
        <v>39.8</v>
      </c>
      <c r="H547" s="91">
        <f>H548</f>
        <v>0</v>
      </c>
      <c r="I547" s="91">
        <f t="shared" si="97"/>
        <v>39.8</v>
      </c>
      <c r="J547" s="140">
        <f>J548</f>
        <v>0</v>
      </c>
      <c r="K547" s="91">
        <f t="shared" si="101"/>
        <v>39.8</v>
      </c>
      <c r="L547" s="91">
        <f>L548</f>
        <v>0</v>
      </c>
      <c r="M547" s="91">
        <f>M548</f>
        <v>0</v>
      </c>
      <c r="N547" s="131">
        <f>L547+M547</f>
        <v>0</v>
      </c>
      <c r="O547" s="91">
        <f>O548</f>
        <v>0</v>
      </c>
      <c r="P547" s="91">
        <f>P548</f>
        <v>0</v>
      </c>
      <c r="Q547" s="131">
        <f>O547+P547</f>
        <v>0</v>
      </c>
    </row>
    <row r="548" spans="1:17" ht="15.75" customHeight="1">
      <c r="A548" s="53" t="s">
        <v>428</v>
      </c>
      <c r="B548" s="54" t="s">
        <v>80</v>
      </c>
      <c r="C548" s="54" t="s">
        <v>29</v>
      </c>
      <c r="D548" s="54" t="s">
        <v>565</v>
      </c>
      <c r="E548" s="54" t="str">
        <f t="shared" si="105"/>
        <v>99 4 00 77600</v>
      </c>
      <c r="F548" s="54" t="s">
        <v>431</v>
      </c>
      <c r="G548" s="91">
        <f>'приложение 6'!H235</f>
        <v>39.8</v>
      </c>
      <c r="H548" s="91">
        <f>'приложение 6'!I235</f>
        <v>0</v>
      </c>
      <c r="I548" s="91">
        <f t="shared" si="97"/>
        <v>39.8</v>
      </c>
      <c r="J548" s="140">
        <f>'приложение 6'!K235</f>
        <v>0</v>
      </c>
      <c r="K548" s="91">
        <f t="shared" si="101"/>
        <v>39.8</v>
      </c>
      <c r="L548" s="91">
        <f>'приложение 6'!M235</f>
        <v>0</v>
      </c>
      <c r="M548" s="91">
        <f>'приложение 6'!N235</f>
        <v>0</v>
      </c>
      <c r="N548" s="131">
        <f>L548+M548</f>
        <v>0</v>
      </c>
      <c r="O548" s="91">
        <f>'приложение 6'!P235</f>
        <v>0</v>
      </c>
      <c r="P548" s="91">
        <f>'приложение 6'!Q235</f>
        <v>0</v>
      </c>
      <c r="Q548" s="131">
        <f>O548+P548</f>
        <v>0</v>
      </c>
    </row>
    <row r="549" spans="1:17" ht="49.5" customHeight="1">
      <c r="A549" s="53" t="s">
        <v>631</v>
      </c>
      <c r="B549" s="54" t="s">
        <v>80</v>
      </c>
      <c r="C549" s="54" t="s">
        <v>29</v>
      </c>
      <c r="D549" s="54" t="s">
        <v>589</v>
      </c>
      <c r="E549" s="54" t="str">
        <f>REPLACE(REPLACE(REPLACE(D549,3,," "),5,," "),8,," ")</f>
        <v>99 4 00 77800</v>
      </c>
      <c r="F549" s="54"/>
      <c r="G549" s="91">
        <f>G550</f>
        <v>752.325</v>
      </c>
      <c r="H549" s="91">
        <f>H550</f>
        <v>0</v>
      </c>
      <c r="I549" s="91">
        <f t="shared" si="97"/>
        <v>752.325</v>
      </c>
      <c r="J549" s="140">
        <f>J550</f>
        <v>6982.56</v>
      </c>
      <c r="K549" s="91">
        <f t="shared" si="101"/>
        <v>7734.885</v>
      </c>
      <c r="L549" s="91">
        <f>L550</f>
        <v>0</v>
      </c>
      <c r="M549" s="91">
        <f>M550</f>
        <v>0</v>
      </c>
      <c r="N549" s="131">
        <f>L549+M549</f>
        <v>0</v>
      </c>
      <c r="O549" s="91">
        <f>O550</f>
        <v>0</v>
      </c>
      <c r="P549" s="91">
        <f>P550</f>
        <v>0</v>
      </c>
      <c r="Q549" s="131">
        <f>O549+P549</f>
        <v>0</v>
      </c>
    </row>
    <row r="550" spans="1:17" ht="15.75" customHeight="1">
      <c r="A550" s="53" t="s">
        <v>427</v>
      </c>
      <c r="B550" s="54" t="s">
        <v>80</v>
      </c>
      <c r="C550" s="54" t="s">
        <v>29</v>
      </c>
      <c r="D550" s="54" t="s">
        <v>589</v>
      </c>
      <c r="E550" s="54" t="str">
        <f>REPLACE(REPLACE(REPLACE(D550,3,," "),5,," "),8,," ")</f>
        <v>99 4 00 77800</v>
      </c>
      <c r="F550" s="54" t="s">
        <v>430</v>
      </c>
      <c r="G550" s="91">
        <f>G551</f>
        <v>752.325</v>
      </c>
      <c r="H550" s="91">
        <f>H551</f>
        <v>0</v>
      </c>
      <c r="I550" s="91">
        <f t="shared" si="97"/>
        <v>752.325</v>
      </c>
      <c r="J550" s="140">
        <f>J551</f>
        <v>6982.56</v>
      </c>
      <c r="K550" s="91">
        <f t="shared" si="101"/>
        <v>7734.885</v>
      </c>
      <c r="L550" s="91">
        <f>L551</f>
        <v>0</v>
      </c>
      <c r="M550" s="91">
        <f>M551</f>
        <v>0</v>
      </c>
      <c r="N550" s="131">
        <f>L550+M550</f>
        <v>0</v>
      </c>
      <c r="O550" s="91">
        <f>O551</f>
        <v>0</v>
      </c>
      <c r="P550" s="91">
        <f>P551</f>
        <v>0</v>
      </c>
      <c r="Q550" s="131">
        <f>O550+P550</f>
        <v>0</v>
      </c>
    </row>
    <row r="551" spans="1:17" ht="15.75" customHeight="1">
      <c r="A551" s="53" t="s">
        <v>428</v>
      </c>
      <c r="B551" s="54" t="s">
        <v>80</v>
      </c>
      <c r="C551" s="54" t="s">
        <v>29</v>
      </c>
      <c r="D551" s="54" t="s">
        <v>589</v>
      </c>
      <c r="E551" s="54" t="str">
        <f>REPLACE(REPLACE(REPLACE(D551,3,," "),5,," "),8,," ")</f>
        <v>99 4 00 77800</v>
      </c>
      <c r="F551" s="54" t="s">
        <v>431</v>
      </c>
      <c r="G551" s="91">
        <f>'приложение 6'!H238</f>
        <v>752.325</v>
      </c>
      <c r="H551" s="91">
        <f>'приложение 6'!I238</f>
        <v>0</v>
      </c>
      <c r="I551" s="91">
        <f t="shared" si="97"/>
        <v>752.325</v>
      </c>
      <c r="J551" s="140">
        <f>'приложение 6'!K238</f>
        <v>6982.56</v>
      </c>
      <c r="K551" s="91">
        <f t="shared" si="101"/>
        <v>7734.885</v>
      </c>
      <c r="L551" s="91">
        <f>'приложение 6'!M238</f>
        <v>0</v>
      </c>
      <c r="M551" s="91">
        <f>'приложение 6'!N238</f>
        <v>0</v>
      </c>
      <c r="N551" s="131">
        <f>L551+M551</f>
        <v>0</v>
      </c>
      <c r="O551" s="91">
        <f>'приложение 6'!P238</f>
        <v>0</v>
      </c>
      <c r="P551" s="91">
        <f>'приложение 6'!Q238</f>
        <v>0</v>
      </c>
      <c r="Q551" s="131">
        <f>O551+P551</f>
        <v>0</v>
      </c>
    </row>
    <row r="552" spans="1:11" ht="51" hidden="1">
      <c r="A552" s="53" t="s">
        <v>433</v>
      </c>
      <c r="B552" s="54" t="s">
        <v>80</v>
      </c>
      <c r="C552" s="54" t="s">
        <v>29</v>
      </c>
      <c r="D552" s="54" t="s">
        <v>432</v>
      </c>
      <c r="E552" s="54" t="str">
        <f t="shared" si="105"/>
        <v>99 4 00 77900</v>
      </c>
      <c r="F552" s="54"/>
      <c r="G552" s="91">
        <f>G553</f>
        <v>0</v>
      </c>
      <c r="H552" s="91">
        <f>H553</f>
        <v>0</v>
      </c>
      <c r="I552" s="91">
        <f t="shared" si="97"/>
        <v>0</v>
      </c>
      <c r="J552" s="213"/>
      <c r="K552" s="156"/>
    </row>
    <row r="553" spans="1:11" ht="15.75" customHeight="1" hidden="1">
      <c r="A553" s="53" t="s">
        <v>427</v>
      </c>
      <c r="B553" s="54" t="s">
        <v>80</v>
      </c>
      <c r="C553" s="54" t="s">
        <v>29</v>
      </c>
      <c r="D553" s="54" t="s">
        <v>432</v>
      </c>
      <c r="E553" s="54" t="str">
        <f t="shared" si="105"/>
        <v>99 4 00 77900</v>
      </c>
      <c r="F553" s="54" t="s">
        <v>430</v>
      </c>
      <c r="G553" s="91">
        <f>G554</f>
        <v>0</v>
      </c>
      <c r="H553" s="91">
        <f>H554</f>
        <v>0</v>
      </c>
      <c r="I553" s="91">
        <f>G553+H553</f>
        <v>0</v>
      </c>
      <c r="J553" s="213"/>
      <c r="K553" s="156"/>
    </row>
    <row r="554" spans="1:11" ht="15.75" customHeight="1" hidden="1">
      <c r="A554" s="53" t="s">
        <v>428</v>
      </c>
      <c r="B554" s="54" t="s">
        <v>80</v>
      </c>
      <c r="C554" s="54" t="s">
        <v>29</v>
      </c>
      <c r="D554" s="54" t="s">
        <v>432</v>
      </c>
      <c r="E554" s="54" t="str">
        <f t="shared" si="105"/>
        <v>99 4 00 77900</v>
      </c>
      <c r="F554" s="54" t="s">
        <v>431</v>
      </c>
      <c r="G554" s="91"/>
      <c r="H554" s="91">
        <f>'приложение 6'!I238</f>
        <v>0</v>
      </c>
      <c r="I554" s="91">
        <f>G554+H554</f>
        <v>0</v>
      </c>
      <c r="J554" s="213"/>
      <c r="K554" s="156"/>
    </row>
    <row r="563" spans="1:27" s="109" customFormat="1" ht="12.75">
      <c r="A563" s="110"/>
      <c r="B563" s="92"/>
      <c r="C563" s="92"/>
      <c r="D563" s="92"/>
      <c r="E563" s="92"/>
      <c r="F563" s="92"/>
      <c r="G563" s="92"/>
      <c r="H563" s="92"/>
      <c r="J563" s="214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</row>
    <row r="564" spans="1:27" s="109" customFormat="1" ht="12.75">
      <c r="A564" s="110"/>
      <c r="B564" s="92"/>
      <c r="C564" s="92"/>
      <c r="D564" s="92"/>
      <c r="E564" s="92"/>
      <c r="F564" s="92"/>
      <c r="G564" s="92"/>
      <c r="H564" s="92"/>
      <c r="J564" s="214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</row>
    <row r="565" spans="1:27" s="109" customFormat="1" ht="12.75">
      <c r="A565" s="110"/>
      <c r="B565" s="92"/>
      <c r="C565" s="92"/>
      <c r="D565" s="92"/>
      <c r="E565" s="92"/>
      <c r="F565" s="92"/>
      <c r="G565" s="92"/>
      <c r="H565" s="92"/>
      <c r="J565" s="214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</row>
    <row r="566" spans="1:27" s="109" customFormat="1" ht="12.75">
      <c r="A566" s="110"/>
      <c r="B566" s="92"/>
      <c r="C566" s="92"/>
      <c r="D566" s="92"/>
      <c r="E566" s="92"/>
      <c r="F566" s="92"/>
      <c r="G566" s="92"/>
      <c r="H566" s="92"/>
      <c r="J566" s="214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</row>
    <row r="567" spans="1:27" s="109" customFormat="1" ht="12.75">
      <c r="A567" s="110"/>
      <c r="B567" s="92"/>
      <c r="C567" s="92"/>
      <c r="D567" s="92"/>
      <c r="E567" s="92"/>
      <c r="F567" s="92"/>
      <c r="G567" s="92"/>
      <c r="H567" s="92"/>
      <c r="J567" s="214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</row>
    <row r="568" spans="1:27" s="109" customFormat="1" ht="12.75">
      <c r="A568" s="110"/>
      <c r="B568" s="92"/>
      <c r="C568" s="92"/>
      <c r="D568" s="92"/>
      <c r="E568" s="92"/>
      <c r="F568" s="92"/>
      <c r="G568" s="92"/>
      <c r="H568" s="92"/>
      <c r="J568" s="214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</row>
    <row r="569" spans="1:27" s="109" customFormat="1" ht="12.75">
      <c r="A569" s="110"/>
      <c r="B569" s="92"/>
      <c r="C569" s="92"/>
      <c r="D569" s="92"/>
      <c r="E569" s="92"/>
      <c r="F569" s="92"/>
      <c r="G569" s="92"/>
      <c r="H569" s="92"/>
      <c r="J569" s="214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</row>
    <row r="570" spans="1:27" s="109" customFormat="1" ht="12.75">
      <c r="A570" s="110"/>
      <c r="B570" s="92"/>
      <c r="C570" s="92"/>
      <c r="D570" s="92"/>
      <c r="E570" s="92"/>
      <c r="F570" s="92"/>
      <c r="G570" s="92"/>
      <c r="H570" s="92"/>
      <c r="J570" s="214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</row>
    <row r="571" spans="1:27" s="109" customFormat="1" ht="12.75">
      <c r="A571" s="110"/>
      <c r="B571" s="92"/>
      <c r="C571" s="92"/>
      <c r="D571" s="92"/>
      <c r="E571" s="92"/>
      <c r="F571" s="92"/>
      <c r="G571" s="92"/>
      <c r="H571" s="92"/>
      <c r="J571" s="214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</row>
    <row r="572" spans="1:27" s="109" customFormat="1" ht="12.75">
      <c r="A572" s="110"/>
      <c r="B572" s="92"/>
      <c r="C572" s="92"/>
      <c r="D572" s="92"/>
      <c r="E572" s="92"/>
      <c r="F572" s="92"/>
      <c r="G572" s="92"/>
      <c r="H572" s="92"/>
      <c r="J572" s="214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</row>
    <row r="573" spans="1:27" s="109" customFormat="1" ht="12.75">
      <c r="A573" s="110"/>
      <c r="B573" s="92"/>
      <c r="C573" s="92"/>
      <c r="D573" s="92"/>
      <c r="E573" s="92"/>
      <c r="F573" s="92"/>
      <c r="G573" s="92"/>
      <c r="H573" s="92"/>
      <c r="J573" s="214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</row>
    <row r="574" spans="1:27" s="109" customFormat="1" ht="12.75">
      <c r="A574" s="110"/>
      <c r="B574" s="92"/>
      <c r="C574" s="92"/>
      <c r="D574" s="92"/>
      <c r="E574" s="92"/>
      <c r="F574" s="92"/>
      <c r="G574" s="92"/>
      <c r="H574" s="92"/>
      <c r="J574" s="214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</row>
    <row r="575" spans="1:27" s="109" customFormat="1" ht="12.75">
      <c r="A575" s="110"/>
      <c r="B575" s="92"/>
      <c r="C575" s="92"/>
      <c r="D575" s="92"/>
      <c r="E575" s="92"/>
      <c r="F575" s="92"/>
      <c r="G575" s="92"/>
      <c r="H575" s="92"/>
      <c r="J575" s="214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</row>
    <row r="576" spans="1:27" s="109" customFormat="1" ht="12.75">
      <c r="A576" s="110"/>
      <c r="B576" s="92"/>
      <c r="C576" s="92"/>
      <c r="D576" s="92"/>
      <c r="E576" s="92"/>
      <c r="F576" s="92"/>
      <c r="G576" s="92"/>
      <c r="H576" s="92"/>
      <c r="J576" s="214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</row>
    <row r="577" spans="1:27" s="109" customFormat="1" ht="12.75">
      <c r="A577" s="110"/>
      <c r="B577" s="92"/>
      <c r="C577" s="92"/>
      <c r="D577" s="92"/>
      <c r="E577" s="92"/>
      <c r="F577" s="92"/>
      <c r="G577" s="92"/>
      <c r="H577" s="92"/>
      <c r="J577" s="214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</row>
    <row r="578" spans="1:27" s="109" customFormat="1" ht="12.75">
      <c r="A578" s="110"/>
      <c r="B578" s="92"/>
      <c r="C578" s="92"/>
      <c r="D578" s="92"/>
      <c r="E578" s="92"/>
      <c r="F578" s="92"/>
      <c r="G578" s="92"/>
      <c r="H578" s="92"/>
      <c r="J578" s="214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</row>
    <row r="579" spans="1:27" s="109" customFormat="1" ht="12.75">
      <c r="A579" s="110"/>
      <c r="B579" s="92"/>
      <c r="C579" s="92"/>
      <c r="D579" s="92"/>
      <c r="E579" s="92"/>
      <c r="F579" s="92"/>
      <c r="G579" s="92"/>
      <c r="H579" s="92"/>
      <c r="J579" s="214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</row>
    <row r="580" spans="1:27" s="109" customFormat="1" ht="12.75">
      <c r="A580" s="110"/>
      <c r="B580" s="92"/>
      <c r="C580" s="92"/>
      <c r="D580" s="92"/>
      <c r="E580" s="92"/>
      <c r="F580" s="92"/>
      <c r="G580" s="92"/>
      <c r="H580" s="92"/>
      <c r="J580" s="214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</row>
    <row r="581" spans="1:27" s="109" customFormat="1" ht="12.75">
      <c r="A581" s="110"/>
      <c r="B581" s="92"/>
      <c r="C581" s="92"/>
      <c r="D581" s="92"/>
      <c r="E581" s="92"/>
      <c r="F581" s="92"/>
      <c r="G581" s="92"/>
      <c r="H581" s="92"/>
      <c r="J581" s="214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</row>
    <row r="582" spans="1:27" s="109" customFormat="1" ht="12.75">
      <c r="A582" s="110"/>
      <c r="B582" s="92"/>
      <c r="C582" s="92"/>
      <c r="D582" s="92"/>
      <c r="E582" s="92"/>
      <c r="F582" s="92"/>
      <c r="G582" s="92"/>
      <c r="H582" s="92"/>
      <c r="J582" s="214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</row>
    <row r="583" spans="1:27" s="109" customFormat="1" ht="12.75">
      <c r="A583" s="110"/>
      <c r="B583" s="92"/>
      <c r="C583" s="92"/>
      <c r="D583" s="92"/>
      <c r="E583" s="92"/>
      <c r="F583" s="92"/>
      <c r="G583" s="92"/>
      <c r="H583" s="92"/>
      <c r="J583" s="214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</row>
    <row r="584" spans="1:27" s="109" customFormat="1" ht="12.75">
      <c r="A584" s="110"/>
      <c r="B584" s="92"/>
      <c r="C584" s="92"/>
      <c r="D584" s="92"/>
      <c r="E584" s="92"/>
      <c r="F584" s="92"/>
      <c r="G584" s="92"/>
      <c r="H584" s="92"/>
      <c r="J584" s="214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</row>
    <row r="585" spans="1:27" s="109" customFormat="1" ht="12.75">
      <c r="A585" s="110"/>
      <c r="B585" s="92"/>
      <c r="C585" s="92"/>
      <c r="D585" s="92"/>
      <c r="E585" s="92"/>
      <c r="F585" s="92"/>
      <c r="G585" s="92"/>
      <c r="H585" s="92"/>
      <c r="J585" s="214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</row>
    <row r="586" spans="1:27" s="109" customFormat="1" ht="12.75">
      <c r="A586" s="110"/>
      <c r="B586" s="92"/>
      <c r="C586" s="92"/>
      <c r="D586" s="92"/>
      <c r="E586" s="92"/>
      <c r="F586" s="92"/>
      <c r="G586" s="92"/>
      <c r="H586" s="92"/>
      <c r="J586" s="214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</row>
    <row r="587" spans="1:27" s="109" customFormat="1" ht="12.75">
      <c r="A587" s="110"/>
      <c r="B587" s="92"/>
      <c r="C587" s="92"/>
      <c r="D587" s="92"/>
      <c r="E587" s="92"/>
      <c r="F587" s="92"/>
      <c r="G587" s="92"/>
      <c r="H587" s="92"/>
      <c r="J587" s="214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</row>
    <row r="588" spans="1:27" s="109" customFormat="1" ht="12.75">
      <c r="A588" s="110"/>
      <c r="B588" s="92"/>
      <c r="C588" s="92"/>
      <c r="D588" s="92"/>
      <c r="E588" s="92"/>
      <c r="F588" s="92"/>
      <c r="G588" s="92"/>
      <c r="H588" s="92"/>
      <c r="J588" s="214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</row>
    <row r="589" spans="1:27" s="109" customFormat="1" ht="12.75">
      <c r="A589" s="110"/>
      <c r="B589" s="92"/>
      <c r="C589" s="92"/>
      <c r="D589" s="92"/>
      <c r="E589" s="92"/>
      <c r="F589" s="92"/>
      <c r="G589" s="92"/>
      <c r="H589" s="92"/>
      <c r="J589" s="214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</row>
    <row r="590" spans="1:27" s="109" customFormat="1" ht="12.75">
      <c r="A590" s="110"/>
      <c r="B590" s="92"/>
      <c r="C590" s="92"/>
      <c r="D590" s="92"/>
      <c r="E590" s="92"/>
      <c r="F590" s="92"/>
      <c r="G590" s="92"/>
      <c r="H590" s="92"/>
      <c r="J590" s="214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</row>
    <row r="591" spans="1:27" s="109" customFormat="1" ht="12.75">
      <c r="A591" s="110"/>
      <c r="B591" s="92"/>
      <c r="C591" s="92"/>
      <c r="D591" s="92"/>
      <c r="E591" s="92"/>
      <c r="F591" s="92"/>
      <c r="G591" s="92"/>
      <c r="H591" s="92"/>
      <c r="J591" s="214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</row>
    <row r="592" spans="1:27" s="109" customFormat="1" ht="12.75">
      <c r="A592" s="110"/>
      <c r="B592" s="92"/>
      <c r="C592" s="92"/>
      <c r="D592" s="92"/>
      <c r="E592" s="92"/>
      <c r="F592" s="92"/>
      <c r="G592" s="92"/>
      <c r="H592" s="92"/>
      <c r="J592" s="214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</row>
    <row r="593" spans="1:27" s="109" customFormat="1" ht="12.75">
      <c r="A593" s="110"/>
      <c r="B593" s="92"/>
      <c r="C593" s="92"/>
      <c r="D593" s="92"/>
      <c r="E593" s="92"/>
      <c r="F593" s="92"/>
      <c r="G593" s="92"/>
      <c r="H593" s="92"/>
      <c r="J593" s="214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</row>
  </sheetData>
  <sheetProtection/>
  <mergeCells count="4">
    <mergeCell ref="K1:R1"/>
    <mergeCell ref="A3:Q3"/>
    <mergeCell ref="A4:O4"/>
    <mergeCell ref="K2:Q2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2"/>
  <sheetViews>
    <sheetView view="pageBreakPreview" zoomScaleSheetLayoutView="100" workbookViewId="0" topLeftCell="A1">
      <selection activeCell="K3" sqref="K3:Q3"/>
    </sheetView>
  </sheetViews>
  <sheetFormatPr defaultColWidth="9.140625" defaultRowHeight="12.75"/>
  <cols>
    <col min="1" max="1" width="66.140625" style="111" customWidth="1"/>
    <col min="2" max="2" width="13.28125" style="112" hidden="1" customWidth="1"/>
    <col min="3" max="3" width="13.8515625" style="112" customWidth="1"/>
    <col min="4" max="6" width="5.421875" style="112" customWidth="1"/>
    <col min="7" max="7" width="11.8515625" style="112" hidden="1" customWidth="1"/>
    <col min="8" max="8" width="12.421875" style="112" hidden="1" customWidth="1"/>
    <col min="9" max="9" width="12.421875" style="113" hidden="1" customWidth="1"/>
    <col min="10" max="10" width="12.57421875" style="113" hidden="1" customWidth="1"/>
    <col min="11" max="11" width="12.421875" style="113" customWidth="1"/>
    <col min="12" max="12" width="11.8515625" style="88" hidden="1" customWidth="1"/>
    <col min="13" max="13" width="11.57421875" style="88" hidden="1" customWidth="1"/>
    <col min="14" max="14" width="11.8515625" style="88" bestFit="1" customWidth="1"/>
    <col min="15" max="15" width="11.8515625" style="88" hidden="1" customWidth="1"/>
    <col min="16" max="16" width="10.7109375" style="88" hidden="1" customWidth="1"/>
    <col min="17" max="17" width="11.7109375" style="88" customWidth="1"/>
    <col min="18" max="18" width="9.140625" style="88" hidden="1" customWidth="1"/>
    <col min="19" max="16384" width="9.140625" style="88" customWidth="1"/>
  </cols>
  <sheetData>
    <row r="1" spans="1:18" s="1" customFormat="1" ht="15">
      <c r="A1" s="194"/>
      <c r="B1" s="194"/>
      <c r="C1" s="194"/>
      <c r="D1" s="194"/>
      <c r="E1" s="194"/>
      <c r="F1" s="195"/>
      <c r="G1" s="195"/>
      <c r="H1" s="196"/>
      <c r="I1" s="196"/>
      <c r="K1" s="223" t="s">
        <v>666</v>
      </c>
      <c r="L1" s="223"/>
      <c r="M1" s="223"/>
      <c r="N1" s="223"/>
      <c r="O1" s="223"/>
      <c r="P1" s="223"/>
      <c r="Q1" s="223"/>
      <c r="R1" s="223"/>
    </row>
    <row r="2" spans="2:18" s="1" customFormat="1" ht="126.75" customHeight="1">
      <c r="B2" s="200"/>
      <c r="C2" s="200"/>
      <c r="D2" s="200"/>
      <c r="E2" s="200"/>
      <c r="F2" s="200"/>
      <c r="G2" s="200"/>
      <c r="H2" s="200"/>
      <c r="I2" s="200"/>
      <c r="J2" s="200"/>
      <c r="K2" s="220" t="s">
        <v>678</v>
      </c>
      <c r="L2" s="220"/>
      <c r="M2" s="220"/>
      <c r="N2" s="220"/>
      <c r="O2" s="220"/>
      <c r="P2" s="220"/>
      <c r="Q2" s="220"/>
      <c r="R2" s="198"/>
    </row>
    <row r="3" spans="2:17" ht="61.5" customHeight="1">
      <c r="B3" s="42"/>
      <c r="C3" s="42"/>
      <c r="D3" s="42"/>
      <c r="E3" s="42"/>
      <c r="F3" s="42"/>
      <c r="G3" s="42"/>
      <c r="H3" s="42"/>
      <c r="I3" s="42"/>
      <c r="J3" s="42"/>
      <c r="K3" s="245" t="s">
        <v>665</v>
      </c>
      <c r="L3" s="245"/>
      <c r="M3" s="245"/>
      <c r="N3" s="245"/>
      <c r="O3" s="245"/>
      <c r="P3" s="245"/>
      <c r="Q3" s="245"/>
    </row>
    <row r="4" spans="1:17" s="39" customFormat="1" ht="57.75" customHeight="1">
      <c r="A4" s="241" t="s">
        <v>630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7" s="39" customFormat="1" ht="23.25" customHeight="1">
      <c r="A5" s="93"/>
      <c r="B5" s="94"/>
      <c r="C5" s="94"/>
      <c r="D5" s="94"/>
      <c r="E5" s="94"/>
      <c r="F5" s="94"/>
      <c r="G5" s="94"/>
      <c r="H5" s="94"/>
      <c r="I5" s="113"/>
      <c r="J5" s="113"/>
      <c r="K5" s="113"/>
      <c r="Q5" s="201" t="s">
        <v>424</v>
      </c>
    </row>
    <row r="6" spans="1:17" s="39" customFormat="1" ht="27.75" customHeight="1">
      <c r="A6" s="44" t="s">
        <v>311</v>
      </c>
      <c r="B6" s="43"/>
      <c r="C6" s="43" t="s">
        <v>388</v>
      </c>
      <c r="D6" s="43" t="s">
        <v>389</v>
      </c>
      <c r="E6" s="43" t="s">
        <v>390</v>
      </c>
      <c r="F6" s="43" t="s">
        <v>391</v>
      </c>
      <c r="G6" s="43" t="s">
        <v>596</v>
      </c>
      <c r="H6" s="43" t="s">
        <v>594</v>
      </c>
      <c r="I6" s="45" t="s">
        <v>553</v>
      </c>
      <c r="J6" s="45" t="s">
        <v>634</v>
      </c>
      <c r="K6" s="45" t="s">
        <v>553</v>
      </c>
      <c r="L6" s="75" t="s">
        <v>556</v>
      </c>
      <c r="M6" s="75" t="s">
        <v>634</v>
      </c>
      <c r="N6" s="75" t="s">
        <v>556</v>
      </c>
      <c r="O6" s="75" t="s">
        <v>593</v>
      </c>
      <c r="P6" s="75" t="s">
        <v>634</v>
      </c>
      <c r="Q6" s="75" t="s">
        <v>593</v>
      </c>
    </row>
    <row r="7" spans="1:17" ht="14.25" customHeight="1">
      <c r="A7" s="53" t="s">
        <v>76</v>
      </c>
      <c r="B7" s="43"/>
      <c r="C7" s="43"/>
      <c r="D7" s="43"/>
      <c r="E7" s="43"/>
      <c r="F7" s="43"/>
      <c r="G7" s="141">
        <f>G9+G59+G89+G109+G133+G148+G169+G372+G425+G462+G519+G541+G549+G602+G608+G623</f>
        <v>220035.06874999998</v>
      </c>
      <c r="H7" s="141">
        <f>H9+H59+H89+H109+H133+H148+H169+H372+H425+H462+H519+H541+H549+H602+H608+H623</f>
        <v>1515.15152</v>
      </c>
      <c r="I7" s="141">
        <f>G7+H7</f>
        <v>221550.22027</v>
      </c>
      <c r="J7" s="141">
        <f>J9+J59+J89+J109+J133+J148+J169+J372+J425+J462+J519+J541+J549+J602+J608+J623</f>
        <v>95405.32083</v>
      </c>
      <c r="K7" s="20">
        <f>I7+J7</f>
        <v>316955.5411</v>
      </c>
      <c r="L7" s="20">
        <f>L9+L59+L89+L109+L133+L148+L169+L372+L425+L462+L519+L541+L549+L602+L608+L623+L8</f>
        <v>175820.39999999997</v>
      </c>
      <c r="M7" s="20">
        <f>M9+M59+M89+M109+M133+M148+M169+M372+M425+M462+M519+M541+M549+M602+M608+M623+M8</f>
        <v>-16333.3</v>
      </c>
      <c r="N7" s="90">
        <f>L7+M7</f>
        <v>159487.09999999998</v>
      </c>
      <c r="O7" s="20">
        <f>O9+O59+O89+O109+O133+O148+O169+O372+O425+O462+O519+O541+O549+O602+O608+O623+O8</f>
        <v>174736.79999999996</v>
      </c>
      <c r="P7" s="20">
        <f>P9+P59+P89+P109+P133+P148+P169+P372+P425+P462+P519+P541+P549+P602+P608+P623+P8</f>
        <v>-9504.599999999999</v>
      </c>
      <c r="Q7" s="90">
        <f>O7+P7</f>
        <v>165232.19999999995</v>
      </c>
    </row>
    <row r="8" spans="1:24" ht="14.25" customHeight="1">
      <c r="A8" s="53" t="s">
        <v>557</v>
      </c>
      <c r="B8" s="43"/>
      <c r="C8" s="43"/>
      <c r="D8" s="43"/>
      <c r="E8" s="43"/>
      <c r="F8" s="43"/>
      <c r="G8" s="20"/>
      <c r="H8" s="20"/>
      <c r="I8" s="20"/>
      <c r="J8" s="20"/>
      <c r="K8" s="20"/>
      <c r="L8" s="20">
        <f>'приложение 6'!M9</f>
        <v>4400</v>
      </c>
      <c r="M8" s="20">
        <f>'приложение 6'!N9</f>
        <v>0</v>
      </c>
      <c r="N8" s="90">
        <f>L8+M8</f>
        <v>4400</v>
      </c>
      <c r="O8" s="20">
        <f>'приложение 6'!P9</f>
        <v>8740</v>
      </c>
      <c r="P8" s="20">
        <f>'приложение 6'!Q9</f>
        <v>0</v>
      </c>
      <c r="Q8" s="90">
        <f>O8+P8</f>
        <v>8740</v>
      </c>
      <c r="T8" s="143">
        <f>I9+I59+I89+I109+I133+I148+I169+I372+I425+I462+I541+I549</f>
        <v>197185.43526999996</v>
      </c>
      <c r="U8" s="143">
        <f>L9+L59+L89+L109+L133+L148+L169+L372+L425+L462+L541+L549</f>
        <v>150312.15999999997</v>
      </c>
      <c r="V8" s="143"/>
      <c r="W8" s="143"/>
      <c r="X8" s="143">
        <f>O9+O59+O89+O109+O133+O148+O169+O372+O425+O462+O541+O549</f>
        <v>144733.31999999998</v>
      </c>
    </row>
    <row r="9" spans="1:17" ht="25.5">
      <c r="A9" s="53" t="s">
        <v>599</v>
      </c>
      <c r="B9" s="54" t="s">
        <v>101</v>
      </c>
      <c r="C9" s="54" t="str">
        <f aca="true" t="shared" si="0" ref="C9:C71">REPLACE(REPLACE(REPLACE(B9,3,," "),5,," "),8,," ")</f>
        <v>01 0 00 00000</v>
      </c>
      <c r="D9" s="54"/>
      <c r="E9" s="54"/>
      <c r="F9" s="54"/>
      <c r="G9" s="20">
        <f>G10+G39+G50</f>
        <v>1957.47</v>
      </c>
      <c r="H9" s="20">
        <f>H10+H39+H50</f>
        <v>201.45</v>
      </c>
      <c r="I9" s="20">
        <f aca="true" t="shared" si="1" ref="I9:I72">G9+H9</f>
        <v>2158.92</v>
      </c>
      <c r="J9" s="20">
        <f>J10+J39+J50</f>
        <v>3403.218</v>
      </c>
      <c r="K9" s="20">
        <f aca="true" t="shared" si="2" ref="K9:K72">I9+J9</f>
        <v>5562.138</v>
      </c>
      <c r="L9" s="20">
        <f>L10+L39+L50</f>
        <v>1866.97</v>
      </c>
      <c r="M9" s="20">
        <f>M10+M39+M50</f>
        <v>83.5</v>
      </c>
      <c r="N9" s="90">
        <f aca="true" t="shared" si="3" ref="N9:N72">L9+M9</f>
        <v>1950.47</v>
      </c>
      <c r="O9" s="20">
        <f>O10+O39+O50</f>
        <v>1841.1200000000001</v>
      </c>
      <c r="P9" s="20">
        <f>P10+P39+P50</f>
        <v>85.8</v>
      </c>
      <c r="Q9" s="90">
        <f aca="true" t="shared" si="4" ref="Q9:Q72">O9+P9</f>
        <v>1926.92</v>
      </c>
    </row>
    <row r="10" spans="1:24" ht="25.5">
      <c r="A10" s="53" t="s">
        <v>332</v>
      </c>
      <c r="B10" s="54" t="s">
        <v>102</v>
      </c>
      <c r="C10" s="54" t="str">
        <f t="shared" si="0"/>
        <v>01 1 00 00000</v>
      </c>
      <c r="D10" s="54"/>
      <c r="E10" s="54"/>
      <c r="F10" s="54"/>
      <c r="G10" s="20">
        <f>G11+G22+G33</f>
        <v>299.77</v>
      </c>
      <c r="H10" s="20">
        <f>H11+H22+H33</f>
        <v>0</v>
      </c>
      <c r="I10" s="20">
        <f t="shared" si="1"/>
        <v>299.77</v>
      </c>
      <c r="J10" s="20">
        <f>J11+J22+J33</f>
        <v>501.188</v>
      </c>
      <c r="K10" s="20">
        <f t="shared" si="2"/>
        <v>800.958</v>
      </c>
      <c r="L10" s="20">
        <f>L11+L22+L33</f>
        <v>299.77</v>
      </c>
      <c r="M10" s="20">
        <f>M11+M22+M33</f>
        <v>0</v>
      </c>
      <c r="N10" s="90">
        <f t="shared" si="3"/>
        <v>299.77</v>
      </c>
      <c r="O10" s="20">
        <f>O11+O22+O33</f>
        <v>299.77</v>
      </c>
      <c r="P10" s="20">
        <f>P11+P22+P33</f>
        <v>0</v>
      </c>
      <c r="Q10" s="90">
        <f t="shared" si="4"/>
        <v>299.77</v>
      </c>
      <c r="T10" s="143">
        <f>I601+I623</f>
        <v>24364.785</v>
      </c>
      <c r="U10" s="143">
        <f>L601+L623</f>
        <v>21108.24</v>
      </c>
      <c r="V10" s="143"/>
      <c r="W10" s="143"/>
      <c r="X10" s="143">
        <f>O601+O623</f>
        <v>21263.48</v>
      </c>
    </row>
    <row r="11" spans="1:17" ht="25.5" customHeight="1">
      <c r="A11" s="53" t="s">
        <v>256</v>
      </c>
      <c r="B11" s="54" t="s">
        <v>103</v>
      </c>
      <c r="C11" s="54" t="str">
        <f t="shared" si="0"/>
        <v>01 1 01 00000</v>
      </c>
      <c r="D11" s="54"/>
      <c r="E11" s="54"/>
      <c r="F11" s="54"/>
      <c r="G11" s="20">
        <f>G17</f>
        <v>0</v>
      </c>
      <c r="H11" s="20">
        <f>H17</f>
        <v>0</v>
      </c>
      <c r="I11" s="20">
        <f t="shared" si="1"/>
        <v>0</v>
      </c>
      <c r="J11" s="20">
        <f>J17</f>
        <v>501.188</v>
      </c>
      <c r="K11" s="20">
        <f t="shared" si="2"/>
        <v>501.188</v>
      </c>
      <c r="L11" s="20">
        <f>L17</f>
        <v>0</v>
      </c>
      <c r="M11" s="20">
        <f>M17</f>
        <v>0</v>
      </c>
      <c r="N11" s="90">
        <f t="shared" si="3"/>
        <v>0</v>
      </c>
      <c r="O11" s="20">
        <f>O17</f>
        <v>0</v>
      </c>
      <c r="P11" s="20">
        <f>P17</f>
        <v>0</v>
      </c>
      <c r="Q11" s="90">
        <f t="shared" si="4"/>
        <v>0</v>
      </c>
    </row>
    <row r="12" spans="1:17" ht="24" customHeight="1" hidden="1">
      <c r="A12" s="53" t="s">
        <v>42</v>
      </c>
      <c r="B12" s="54" t="s">
        <v>104</v>
      </c>
      <c r="C12" s="54" t="str">
        <f>REPLACE(REPLACE(REPLACE(B12,3,," "),5,," "),8,," ")</f>
        <v>01 1 01 74010</v>
      </c>
      <c r="D12" s="54"/>
      <c r="E12" s="54"/>
      <c r="F12" s="54"/>
      <c r="G12" s="20">
        <f aca="true" t="shared" si="5" ref="G12:M15">G13</f>
        <v>0</v>
      </c>
      <c r="H12" s="20">
        <f t="shared" si="5"/>
        <v>0</v>
      </c>
      <c r="I12" s="20">
        <f t="shared" si="1"/>
        <v>0</v>
      </c>
      <c r="J12" s="20">
        <f t="shared" si="5"/>
        <v>0</v>
      </c>
      <c r="K12" s="20">
        <f t="shared" si="2"/>
        <v>0</v>
      </c>
      <c r="L12" s="20">
        <f t="shared" si="5"/>
        <v>0</v>
      </c>
      <c r="M12" s="20">
        <f t="shared" si="5"/>
        <v>0</v>
      </c>
      <c r="N12" s="90">
        <f t="shared" si="3"/>
        <v>0</v>
      </c>
      <c r="O12" s="20">
        <f aca="true" t="shared" si="6" ref="O12:P15">O13</f>
        <v>0</v>
      </c>
      <c r="P12" s="20">
        <f t="shared" si="6"/>
        <v>0</v>
      </c>
      <c r="Q12" s="90">
        <f t="shared" si="4"/>
        <v>0</v>
      </c>
    </row>
    <row r="13" spans="1:17" ht="15" customHeight="1" hidden="1">
      <c r="A13" s="53" t="s">
        <v>0</v>
      </c>
      <c r="B13" s="54" t="s">
        <v>104</v>
      </c>
      <c r="C13" s="54" t="str">
        <f>REPLACE(REPLACE(REPLACE(B13,3,," "),5,," "),8,," ")</f>
        <v>01 1 01 74010</v>
      </c>
      <c r="D13" s="54" t="s">
        <v>30</v>
      </c>
      <c r="E13" s="54"/>
      <c r="F13" s="54"/>
      <c r="G13" s="20">
        <f t="shared" si="5"/>
        <v>0</v>
      </c>
      <c r="H13" s="20">
        <f t="shared" si="5"/>
        <v>0</v>
      </c>
      <c r="I13" s="20">
        <f t="shared" si="1"/>
        <v>0</v>
      </c>
      <c r="J13" s="20">
        <f t="shared" si="5"/>
        <v>0</v>
      </c>
      <c r="K13" s="20">
        <f t="shared" si="2"/>
        <v>0</v>
      </c>
      <c r="L13" s="20">
        <f t="shared" si="5"/>
        <v>0</v>
      </c>
      <c r="M13" s="20">
        <f t="shared" si="5"/>
        <v>0</v>
      </c>
      <c r="N13" s="90">
        <f t="shared" si="3"/>
        <v>0</v>
      </c>
      <c r="O13" s="20">
        <f t="shared" si="6"/>
        <v>0</v>
      </c>
      <c r="P13" s="20">
        <f t="shared" si="6"/>
        <v>0</v>
      </c>
      <c r="Q13" s="90">
        <f t="shared" si="4"/>
        <v>0</v>
      </c>
    </row>
    <row r="14" spans="1:17" ht="15" customHeight="1" hidden="1">
      <c r="A14" s="53" t="s">
        <v>5</v>
      </c>
      <c r="B14" s="54" t="s">
        <v>104</v>
      </c>
      <c r="C14" s="54" t="str">
        <f>REPLACE(REPLACE(REPLACE(B14,3,," "),5,," "),8,," ")</f>
        <v>01 1 01 74010</v>
      </c>
      <c r="D14" s="54" t="s">
        <v>30</v>
      </c>
      <c r="E14" s="54" t="s">
        <v>79</v>
      </c>
      <c r="F14" s="54"/>
      <c r="G14" s="20">
        <f t="shared" si="5"/>
        <v>0</v>
      </c>
      <c r="H14" s="20">
        <f t="shared" si="5"/>
        <v>0</v>
      </c>
      <c r="I14" s="20">
        <f t="shared" si="1"/>
        <v>0</v>
      </c>
      <c r="J14" s="20">
        <f t="shared" si="5"/>
        <v>0</v>
      </c>
      <c r="K14" s="20">
        <f t="shared" si="2"/>
        <v>0</v>
      </c>
      <c r="L14" s="20">
        <f t="shared" si="5"/>
        <v>0</v>
      </c>
      <c r="M14" s="20">
        <f t="shared" si="5"/>
        <v>0</v>
      </c>
      <c r="N14" s="90">
        <f t="shared" si="3"/>
        <v>0</v>
      </c>
      <c r="O14" s="20">
        <f t="shared" si="6"/>
        <v>0</v>
      </c>
      <c r="P14" s="20">
        <f t="shared" si="6"/>
        <v>0</v>
      </c>
      <c r="Q14" s="90">
        <f t="shared" si="4"/>
        <v>0</v>
      </c>
    </row>
    <row r="15" spans="1:17" ht="25.5" hidden="1">
      <c r="A15" s="53" t="s">
        <v>354</v>
      </c>
      <c r="B15" s="54" t="s">
        <v>104</v>
      </c>
      <c r="C15" s="54" t="str">
        <f>REPLACE(REPLACE(REPLACE(B15,3,," "),5,," "),8,," ")</f>
        <v>01 1 01 74010</v>
      </c>
      <c r="D15" s="54" t="s">
        <v>30</v>
      </c>
      <c r="E15" s="54" t="s">
        <v>79</v>
      </c>
      <c r="F15" s="54" t="s">
        <v>355</v>
      </c>
      <c r="G15" s="20">
        <f t="shared" si="5"/>
        <v>0</v>
      </c>
      <c r="H15" s="20">
        <f t="shared" si="5"/>
        <v>0</v>
      </c>
      <c r="I15" s="20">
        <f t="shared" si="1"/>
        <v>0</v>
      </c>
      <c r="J15" s="20">
        <f t="shared" si="5"/>
        <v>0</v>
      </c>
      <c r="K15" s="20">
        <f t="shared" si="2"/>
        <v>0</v>
      </c>
      <c r="L15" s="20">
        <f t="shared" si="5"/>
        <v>0</v>
      </c>
      <c r="M15" s="20">
        <f t="shared" si="5"/>
        <v>0</v>
      </c>
      <c r="N15" s="90">
        <f t="shared" si="3"/>
        <v>0</v>
      </c>
      <c r="O15" s="20">
        <f t="shared" si="6"/>
        <v>0</v>
      </c>
      <c r="P15" s="20">
        <f t="shared" si="6"/>
        <v>0</v>
      </c>
      <c r="Q15" s="90">
        <f t="shared" si="4"/>
        <v>0</v>
      </c>
    </row>
    <row r="16" spans="1:17" ht="25.5" hidden="1">
      <c r="A16" s="53" t="s">
        <v>289</v>
      </c>
      <c r="B16" s="54" t="s">
        <v>104</v>
      </c>
      <c r="C16" s="54" t="str">
        <f>REPLACE(REPLACE(REPLACE(B16,3,," "),5,," "),8,," ")</f>
        <v>01 1 01 74010</v>
      </c>
      <c r="D16" s="54" t="s">
        <v>30</v>
      </c>
      <c r="E16" s="54" t="s">
        <v>79</v>
      </c>
      <c r="F16" s="54" t="s">
        <v>288</v>
      </c>
      <c r="G16" s="20">
        <f>'приложение 6'!H42</f>
        <v>0</v>
      </c>
      <c r="H16" s="20">
        <f>'приложение 6'!I42</f>
        <v>0</v>
      </c>
      <c r="I16" s="20">
        <f t="shared" si="1"/>
        <v>0</v>
      </c>
      <c r="J16" s="20">
        <f>'приложение 6'!K42</f>
        <v>0</v>
      </c>
      <c r="K16" s="20">
        <f t="shared" si="2"/>
        <v>0</v>
      </c>
      <c r="L16" s="20">
        <f>'приложение 6'!M42</f>
        <v>0</v>
      </c>
      <c r="M16" s="20">
        <f>'приложение 6'!N42</f>
        <v>0</v>
      </c>
      <c r="N16" s="90">
        <f t="shared" si="3"/>
        <v>0</v>
      </c>
      <c r="O16" s="20">
        <f>'приложение 6'!P42</f>
        <v>0</v>
      </c>
      <c r="P16" s="20">
        <f>'приложение 6'!Q42</f>
        <v>0</v>
      </c>
      <c r="Q16" s="90">
        <f t="shared" si="4"/>
        <v>0</v>
      </c>
    </row>
    <row r="17" spans="1:17" ht="23.25" customHeight="1">
      <c r="A17" s="53" t="s">
        <v>92</v>
      </c>
      <c r="B17" s="54" t="s">
        <v>105</v>
      </c>
      <c r="C17" s="54" t="str">
        <f t="shared" si="0"/>
        <v>01 1 01 74020</v>
      </c>
      <c r="D17" s="54"/>
      <c r="E17" s="54"/>
      <c r="F17" s="54"/>
      <c r="G17" s="20">
        <f aca="true" t="shared" si="7" ref="G17:M20">G18</f>
        <v>0</v>
      </c>
      <c r="H17" s="20">
        <f t="shared" si="7"/>
        <v>0</v>
      </c>
      <c r="I17" s="20">
        <f t="shared" si="1"/>
        <v>0</v>
      </c>
      <c r="J17" s="20">
        <f t="shared" si="7"/>
        <v>501.188</v>
      </c>
      <c r="K17" s="20">
        <f t="shared" si="2"/>
        <v>501.188</v>
      </c>
      <c r="L17" s="20">
        <f t="shared" si="7"/>
        <v>0</v>
      </c>
      <c r="M17" s="20">
        <f t="shared" si="7"/>
        <v>0</v>
      </c>
      <c r="N17" s="90">
        <f t="shared" si="3"/>
        <v>0</v>
      </c>
      <c r="O17" s="20">
        <f aca="true" t="shared" si="8" ref="O17:P20">O18</f>
        <v>0</v>
      </c>
      <c r="P17" s="20">
        <f t="shared" si="8"/>
        <v>0</v>
      </c>
      <c r="Q17" s="90">
        <f t="shared" si="4"/>
        <v>0</v>
      </c>
    </row>
    <row r="18" spans="1:17" ht="15" customHeight="1">
      <c r="A18" s="53" t="s">
        <v>0</v>
      </c>
      <c r="B18" s="54" t="s">
        <v>105</v>
      </c>
      <c r="C18" s="54" t="str">
        <f t="shared" si="0"/>
        <v>01 1 01 74020</v>
      </c>
      <c r="D18" s="54" t="s">
        <v>30</v>
      </c>
      <c r="E18" s="54"/>
      <c r="F18" s="54"/>
      <c r="G18" s="20">
        <f t="shared" si="7"/>
        <v>0</v>
      </c>
      <c r="H18" s="20">
        <f t="shared" si="7"/>
        <v>0</v>
      </c>
      <c r="I18" s="20">
        <f t="shared" si="1"/>
        <v>0</v>
      </c>
      <c r="J18" s="20">
        <f t="shared" si="7"/>
        <v>501.188</v>
      </c>
      <c r="K18" s="20">
        <f t="shared" si="2"/>
        <v>501.188</v>
      </c>
      <c r="L18" s="20">
        <f t="shared" si="7"/>
        <v>0</v>
      </c>
      <c r="M18" s="20">
        <f t="shared" si="7"/>
        <v>0</v>
      </c>
      <c r="N18" s="90">
        <f t="shared" si="3"/>
        <v>0</v>
      </c>
      <c r="O18" s="20">
        <f t="shared" si="8"/>
        <v>0</v>
      </c>
      <c r="P18" s="20">
        <f t="shared" si="8"/>
        <v>0</v>
      </c>
      <c r="Q18" s="90">
        <f t="shared" si="4"/>
        <v>0</v>
      </c>
    </row>
    <row r="19" spans="1:17" ht="15" customHeight="1">
      <c r="A19" s="53" t="s">
        <v>5</v>
      </c>
      <c r="B19" s="54" t="s">
        <v>105</v>
      </c>
      <c r="C19" s="54" t="str">
        <f t="shared" si="0"/>
        <v>01 1 01 74020</v>
      </c>
      <c r="D19" s="54" t="s">
        <v>30</v>
      </c>
      <c r="E19" s="54" t="s">
        <v>79</v>
      </c>
      <c r="F19" s="54"/>
      <c r="G19" s="20">
        <f t="shared" si="7"/>
        <v>0</v>
      </c>
      <c r="H19" s="20">
        <f t="shared" si="7"/>
        <v>0</v>
      </c>
      <c r="I19" s="20">
        <f t="shared" si="1"/>
        <v>0</v>
      </c>
      <c r="J19" s="20">
        <f t="shared" si="7"/>
        <v>501.188</v>
      </c>
      <c r="K19" s="20">
        <f t="shared" si="2"/>
        <v>501.188</v>
      </c>
      <c r="L19" s="20">
        <f t="shared" si="7"/>
        <v>0</v>
      </c>
      <c r="M19" s="20">
        <f t="shared" si="7"/>
        <v>0</v>
      </c>
      <c r="N19" s="90">
        <f t="shared" si="3"/>
        <v>0</v>
      </c>
      <c r="O19" s="20">
        <f t="shared" si="8"/>
        <v>0</v>
      </c>
      <c r="P19" s="20">
        <f t="shared" si="8"/>
        <v>0</v>
      </c>
      <c r="Q19" s="90">
        <f t="shared" si="4"/>
        <v>0</v>
      </c>
    </row>
    <row r="20" spans="1:17" ht="25.5">
      <c r="A20" s="53" t="s">
        <v>354</v>
      </c>
      <c r="B20" s="54" t="s">
        <v>105</v>
      </c>
      <c r="C20" s="54" t="str">
        <f t="shared" si="0"/>
        <v>01 1 01 74020</v>
      </c>
      <c r="D20" s="54" t="s">
        <v>30</v>
      </c>
      <c r="E20" s="54" t="s">
        <v>79</v>
      </c>
      <c r="F20" s="54" t="s">
        <v>355</v>
      </c>
      <c r="G20" s="20">
        <f t="shared" si="7"/>
        <v>0</v>
      </c>
      <c r="H20" s="20">
        <f t="shared" si="7"/>
        <v>0</v>
      </c>
      <c r="I20" s="20">
        <f t="shared" si="1"/>
        <v>0</v>
      </c>
      <c r="J20" s="20">
        <f t="shared" si="7"/>
        <v>501.188</v>
      </c>
      <c r="K20" s="20">
        <f t="shared" si="2"/>
        <v>501.188</v>
      </c>
      <c r="L20" s="20">
        <f t="shared" si="7"/>
        <v>0</v>
      </c>
      <c r="M20" s="20">
        <f t="shared" si="7"/>
        <v>0</v>
      </c>
      <c r="N20" s="90">
        <f t="shared" si="3"/>
        <v>0</v>
      </c>
      <c r="O20" s="20">
        <f t="shared" si="8"/>
        <v>0</v>
      </c>
      <c r="P20" s="20">
        <f t="shared" si="8"/>
        <v>0</v>
      </c>
      <c r="Q20" s="90">
        <f t="shared" si="4"/>
        <v>0</v>
      </c>
    </row>
    <row r="21" spans="1:17" ht="25.5">
      <c r="A21" s="53" t="s">
        <v>289</v>
      </c>
      <c r="B21" s="54" t="s">
        <v>105</v>
      </c>
      <c r="C21" s="54" t="str">
        <f t="shared" si="0"/>
        <v>01 1 01 74020</v>
      </c>
      <c r="D21" s="54" t="s">
        <v>30</v>
      </c>
      <c r="E21" s="54" t="s">
        <v>79</v>
      </c>
      <c r="F21" s="54" t="s">
        <v>288</v>
      </c>
      <c r="G21" s="20">
        <f>'приложение 6'!H45</f>
        <v>0</v>
      </c>
      <c r="H21" s="20">
        <f>'приложение 6'!I45</f>
        <v>0</v>
      </c>
      <c r="I21" s="20">
        <f t="shared" si="1"/>
        <v>0</v>
      </c>
      <c r="J21" s="20">
        <f>'приложение 6'!K45</f>
        <v>501.188</v>
      </c>
      <c r="K21" s="20">
        <f t="shared" si="2"/>
        <v>501.188</v>
      </c>
      <c r="L21" s="20">
        <f>'приложение 6'!M45</f>
        <v>0</v>
      </c>
      <c r="M21" s="20">
        <f>'приложение 6'!N45</f>
        <v>0</v>
      </c>
      <c r="N21" s="90">
        <f t="shared" si="3"/>
        <v>0</v>
      </c>
      <c r="O21" s="20">
        <f>'приложение 6'!P45</f>
        <v>0</v>
      </c>
      <c r="P21" s="20">
        <f>'приложение 6'!Q45</f>
        <v>0</v>
      </c>
      <c r="Q21" s="90">
        <f t="shared" si="4"/>
        <v>0</v>
      </c>
    </row>
    <row r="22" spans="1:17" s="114" customFormat="1" ht="25.5" customHeight="1" hidden="1">
      <c r="A22" s="98" t="s">
        <v>256</v>
      </c>
      <c r="B22" s="99" t="s">
        <v>106</v>
      </c>
      <c r="C22" s="99" t="str">
        <f t="shared" si="0"/>
        <v>01 1 02 00000</v>
      </c>
      <c r="D22" s="99"/>
      <c r="E22" s="99"/>
      <c r="F22" s="99"/>
      <c r="G22" s="20">
        <f>G28</f>
        <v>0</v>
      </c>
      <c r="H22" s="20">
        <f>H28</f>
        <v>0</v>
      </c>
      <c r="I22" s="20">
        <f t="shared" si="1"/>
        <v>0</v>
      </c>
      <c r="J22" s="20">
        <f>J28</f>
        <v>0</v>
      </c>
      <c r="K22" s="20">
        <f t="shared" si="2"/>
        <v>0</v>
      </c>
      <c r="L22" s="20">
        <f>L28</f>
        <v>0</v>
      </c>
      <c r="M22" s="20">
        <f>M28</f>
        <v>0</v>
      </c>
      <c r="N22" s="90">
        <f t="shared" si="3"/>
        <v>0</v>
      </c>
      <c r="O22" s="20">
        <f>O28</f>
        <v>0</v>
      </c>
      <c r="P22" s="20">
        <f>P28</f>
        <v>0</v>
      </c>
      <c r="Q22" s="90">
        <f t="shared" si="4"/>
        <v>0</v>
      </c>
    </row>
    <row r="23" spans="1:17" s="114" customFormat="1" ht="24" customHeight="1" hidden="1">
      <c r="A23" s="98" t="s">
        <v>46</v>
      </c>
      <c r="B23" s="99" t="s">
        <v>107</v>
      </c>
      <c r="C23" s="99" t="str">
        <f t="shared" si="0"/>
        <v>01 1 02 74030</v>
      </c>
      <c r="D23" s="99"/>
      <c r="E23" s="99"/>
      <c r="F23" s="99"/>
      <c r="G23" s="20">
        <f aca="true" t="shared" si="9" ref="G23:M26">G24</f>
        <v>0</v>
      </c>
      <c r="H23" s="20">
        <f t="shared" si="9"/>
        <v>0</v>
      </c>
      <c r="I23" s="20">
        <f t="shared" si="1"/>
        <v>0</v>
      </c>
      <c r="J23" s="20">
        <f t="shared" si="9"/>
        <v>0</v>
      </c>
      <c r="K23" s="20">
        <f t="shared" si="2"/>
        <v>0</v>
      </c>
      <c r="L23" s="20">
        <f t="shared" si="9"/>
        <v>0</v>
      </c>
      <c r="M23" s="20">
        <f t="shared" si="9"/>
        <v>0</v>
      </c>
      <c r="N23" s="90">
        <f t="shared" si="3"/>
        <v>0</v>
      </c>
      <c r="O23" s="20">
        <f aca="true" t="shared" si="10" ref="O23:P26">O24</f>
        <v>0</v>
      </c>
      <c r="P23" s="20">
        <f t="shared" si="10"/>
        <v>0</v>
      </c>
      <c r="Q23" s="90">
        <f t="shared" si="4"/>
        <v>0</v>
      </c>
    </row>
    <row r="24" spans="1:17" s="114" customFormat="1" ht="15" customHeight="1" hidden="1">
      <c r="A24" s="53" t="s">
        <v>0</v>
      </c>
      <c r="B24" s="99" t="s">
        <v>107</v>
      </c>
      <c r="C24" s="99" t="str">
        <f t="shared" si="0"/>
        <v>01 1 02 74030</v>
      </c>
      <c r="D24" s="99" t="s">
        <v>30</v>
      </c>
      <c r="E24" s="99"/>
      <c r="F24" s="99"/>
      <c r="G24" s="20">
        <f t="shared" si="9"/>
        <v>0</v>
      </c>
      <c r="H24" s="20">
        <f t="shared" si="9"/>
        <v>0</v>
      </c>
      <c r="I24" s="20">
        <f t="shared" si="1"/>
        <v>0</v>
      </c>
      <c r="J24" s="20">
        <f t="shared" si="9"/>
        <v>0</v>
      </c>
      <c r="K24" s="20">
        <f t="shared" si="2"/>
        <v>0</v>
      </c>
      <c r="L24" s="20">
        <f t="shared" si="9"/>
        <v>0</v>
      </c>
      <c r="M24" s="20">
        <f t="shared" si="9"/>
        <v>0</v>
      </c>
      <c r="N24" s="90">
        <f t="shared" si="3"/>
        <v>0</v>
      </c>
      <c r="O24" s="20">
        <f t="shared" si="10"/>
        <v>0</v>
      </c>
      <c r="P24" s="20">
        <f t="shared" si="10"/>
        <v>0</v>
      </c>
      <c r="Q24" s="90">
        <f t="shared" si="4"/>
        <v>0</v>
      </c>
    </row>
    <row r="25" spans="1:17" s="114" customFormat="1" ht="15" customHeight="1" hidden="1">
      <c r="A25" s="53" t="s">
        <v>5</v>
      </c>
      <c r="B25" s="99" t="s">
        <v>107</v>
      </c>
      <c r="C25" s="99" t="str">
        <f t="shared" si="0"/>
        <v>01 1 02 74030</v>
      </c>
      <c r="D25" s="99" t="s">
        <v>30</v>
      </c>
      <c r="E25" s="99" t="s">
        <v>79</v>
      </c>
      <c r="F25" s="99"/>
      <c r="G25" s="20">
        <f t="shared" si="9"/>
        <v>0</v>
      </c>
      <c r="H25" s="20">
        <f t="shared" si="9"/>
        <v>0</v>
      </c>
      <c r="I25" s="20">
        <f t="shared" si="1"/>
        <v>0</v>
      </c>
      <c r="J25" s="20">
        <f t="shared" si="9"/>
        <v>0</v>
      </c>
      <c r="K25" s="20">
        <f t="shared" si="2"/>
        <v>0</v>
      </c>
      <c r="L25" s="20">
        <f t="shared" si="9"/>
        <v>0</v>
      </c>
      <c r="M25" s="20">
        <f t="shared" si="9"/>
        <v>0</v>
      </c>
      <c r="N25" s="90">
        <f t="shared" si="3"/>
        <v>0</v>
      </c>
      <c r="O25" s="20">
        <f t="shared" si="10"/>
        <v>0</v>
      </c>
      <c r="P25" s="20">
        <f t="shared" si="10"/>
        <v>0</v>
      </c>
      <c r="Q25" s="90">
        <f t="shared" si="4"/>
        <v>0</v>
      </c>
    </row>
    <row r="26" spans="1:17" s="114" customFormat="1" ht="25.5" hidden="1">
      <c r="A26" s="98" t="s">
        <v>354</v>
      </c>
      <c r="B26" s="99" t="s">
        <v>107</v>
      </c>
      <c r="C26" s="99" t="str">
        <f t="shared" si="0"/>
        <v>01 1 02 74030</v>
      </c>
      <c r="D26" s="99" t="s">
        <v>30</v>
      </c>
      <c r="E26" s="99" t="s">
        <v>79</v>
      </c>
      <c r="F26" s="99" t="s">
        <v>355</v>
      </c>
      <c r="G26" s="20">
        <f t="shared" si="9"/>
        <v>0</v>
      </c>
      <c r="H26" s="20">
        <f t="shared" si="9"/>
        <v>0</v>
      </c>
      <c r="I26" s="20">
        <f t="shared" si="1"/>
        <v>0</v>
      </c>
      <c r="J26" s="20">
        <f t="shared" si="9"/>
        <v>0</v>
      </c>
      <c r="K26" s="20">
        <f t="shared" si="2"/>
        <v>0</v>
      </c>
      <c r="L26" s="20">
        <f t="shared" si="9"/>
        <v>0</v>
      </c>
      <c r="M26" s="20">
        <f t="shared" si="9"/>
        <v>0</v>
      </c>
      <c r="N26" s="90">
        <f t="shared" si="3"/>
        <v>0</v>
      </c>
      <c r="O26" s="20">
        <f t="shared" si="10"/>
        <v>0</v>
      </c>
      <c r="P26" s="20">
        <f t="shared" si="10"/>
        <v>0</v>
      </c>
      <c r="Q26" s="90">
        <f t="shared" si="4"/>
        <v>0</v>
      </c>
    </row>
    <row r="27" spans="1:17" s="114" customFormat="1" ht="25.5" hidden="1">
      <c r="A27" s="98" t="s">
        <v>289</v>
      </c>
      <c r="B27" s="99" t="s">
        <v>107</v>
      </c>
      <c r="C27" s="99" t="str">
        <f t="shared" si="0"/>
        <v>01 1 02 74030</v>
      </c>
      <c r="D27" s="99" t="s">
        <v>30</v>
      </c>
      <c r="E27" s="99" t="s">
        <v>79</v>
      </c>
      <c r="F27" s="99" t="s">
        <v>288</v>
      </c>
      <c r="G27" s="20">
        <f>'приложение 6'!H49</f>
        <v>0</v>
      </c>
      <c r="H27" s="20">
        <f>'приложение 6'!I49</f>
        <v>0</v>
      </c>
      <c r="I27" s="20">
        <f t="shared" si="1"/>
        <v>0</v>
      </c>
      <c r="J27" s="20">
        <f>'приложение 6'!K49</f>
        <v>0</v>
      </c>
      <c r="K27" s="20">
        <f t="shared" si="2"/>
        <v>0</v>
      </c>
      <c r="L27" s="20">
        <f>'приложение 6'!M49</f>
        <v>0</v>
      </c>
      <c r="M27" s="20">
        <f>'приложение 6'!N49</f>
        <v>0</v>
      </c>
      <c r="N27" s="90">
        <f t="shared" si="3"/>
        <v>0</v>
      </c>
      <c r="O27" s="20">
        <f>'приложение 6'!P49</f>
        <v>0</v>
      </c>
      <c r="P27" s="20">
        <f>'приложение 6'!Q49</f>
        <v>0</v>
      </c>
      <c r="Q27" s="90">
        <f t="shared" si="4"/>
        <v>0</v>
      </c>
    </row>
    <row r="28" spans="1:17" s="114" customFormat="1" ht="14.25" customHeight="1" hidden="1">
      <c r="A28" s="98" t="s">
        <v>47</v>
      </c>
      <c r="B28" s="99" t="s">
        <v>137</v>
      </c>
      <c r="C28" s="99" t="str">
        <f t="shared" si="0"/>
        <v>01 1 02 74040</v>
      </c>
      <c r="D28" s="99"/>
      <c r="E28" s="99"/>
      <c r="F28" s="99"/>
      <c r="G28" s="20">
        <f aca="true" t="shared" si="11" ref="G28:M31">G29</f>
        <v>0</v>
      </c>
      <c r="H28" s="20">
        <f t="shared" si="11"/>
        <v>0</v>
      </c>
      <c r="I28" s="20">
        <f t="shared" si="1"/>
        <v>0</v>
      </c>
      <c r="J28" s="20">
        <f t="shared" si="11"/>
        <v>0</v>
      </c>
      <c r="K28" s="20">
        <f t="shared" si="2"/>
        <v>0</v>
      </c>
      <c r="L28" s="20">
        <f t="shared" si="11"/>
        <v>0</v>
      </c>
      <c r="M28" s="20">
        <f t="shared" si="11"/>
        <v>0</v>
      </c>
      <c r="N28" s="90">
        <f t="shared" si="3"/>
        <v>0</v>
      </c>
      <c r="O28" s="20">
        <f aca="true" t="shared" si="12" ref="O28:P31">O29</f>
        <v>0</v>
      </c>
      <c r="P28" s="20">
        <f t="shared" si="12"/>
        <v>0</v>
      </c>
      <c r="Q28" s="90">
        <f t="shared" si="4"/>
        <v>0</v>
      </c>
    </row>
    <row r="29" spans="1:17" s="114" customFormat="1" ht="15" customHeight="1" hidden="1">
      <c r="A29" s="98" t="s">
        <v>0</v>
      </c>
      <c r="B29" s="99" t="s">
        <v>137</v>
      </c>
      <c r="C29" s="99" t="str">
        <f t="shared" si="0"/>
        <v>01 1 02 74040</v>
      </c>
      <c r="D29" s="99" t="s">
        <v>30</v>
      </c>
      <c r="E29" s="99"/>
      <c r="F29" s="99"/>
      <c r="G29" s="20">
        <f t="shared" si="11"/>
        <v>0</v>
      </c>
      <c r="H29" s="20">
        <f t="shared" si="11"/>
        <v>0</v>
      </c>
      <c r="I29" s="20">
        <f t="shared" si="1"/>
        <v>0</v>
      </c>
      <c r="J29" s="20">
        <f t="shared" si="11"/>
        <v>0</v>
      </c>
      <c r="K29" s="20">
        <f t="shared" si="2"/>
        <v>0</v>
      </c>
      <c r="L29" s="20">
        <f t="shared" si="11"/>
        <v>0</v>
      </c>
      <c r="M29" s="20">
        <f t="shared" si="11"/>
        <v>0</v>
      </c>
      <c r="N29" s="90">
        <f t="shared" si="3"/>
        <v>0</v>
      </c>
      <c r="O29" s="20">
        <f t="shared" si="12"/>
        <v>0</v>
      </c>
      <c r="P29" s="20">
        <f t="shared" si="12"/>
        <v>0</v>
      </c>
      <c r="Q29" s="90">
        <f t="shared" si="4"/>
        <v>0</v>
      </c>
    </row>
    <row r="30" spans="1:17" s="114" customFormat="1" ht="15" customHeight="1" hidden="1">
      <c r="A30" s="98" t="s">
        <v>5</v>
      </c>
      <c r="B30" s="99" t="s">
        <v>137</v>
      </c>
      <c r="C30" s="99" t="str">
        <f t="shared" si="0"/>
        <v>01 1 02 74040</v>
      </c>
      <c r="D30" s="99" t="s">
        <v>30</v>
      </c>
      <c r="E30" s="99" t="s">
        <v>79</v>
      </c>
      <c r="F30" s="99"/>
      <c r="G30" s="20">
        <f t="shared" si="11"/>
        <v>0</v>
      </c>
      <c r="H30" s="20">
        <f t="shared" si="11"/>
        <v>0</v>
      </c>
      <c r="I30" s="20">
        <f t="shared" si="1"/>
        <v>0</v>
      </c>
      <c r="J30" s="20">
        <f t="shared" si="11"/>
        <v>0</v>
      </c>
      <c r="K30" s="20">
        <f t="shared" si="2"/>
        <v>0</v>
      </c>
      <c r="L30" s="20">
        <f t="shared" si="11"/>
        <v>0</v>
      </c>
      <c r="M30" s="20">
        <f t="shared" si="11"/>
        <v>0</v>
      </c>
      <c r="N30" s="90">
        <f t="shared" si="3"/>
        <v>0</v>
      </c>
      <c r="O30" s="20">
        <f t="shared" si="12"/>
        <v>0</v>
      </c>
      <c r="P30" s="20">
        <f t="shared" si="12"/>
        <v>0</v>
      </c>
      <c r="Q30" s="90">
        <f t="shared" si="4"/>
        <v>0</v>
      </c>
    </row>
    <row r="31" spans="1:17" s="114" customFormat="1" ht="25.5" hidden="1">
      <c r="A31" s="98" t="s">
        <v>354</v>
      </c>
      <c r="B31" s="99" t="s">
        <v>137</v>
      </c>
      <c r="C31" s="99" t="str">
        <f t="shared" si="0"/>
        <v>01 1 02 74040</v>
      </c>
      <c r="D31" s="99" t="s">
        <v>30</v>
      </c>
      <c r="E31" s="99" t="s">
        <v>79</v>
      </c>
      <c r="F31" s="99" t="s">
        <v>355</v>
      </c>
      <c r="G31" s="20">
        <f t="shared" si="11"/>
        <v>0</v>
      </c>
      <c r="H31" s="20">
        <f t="shared" si="11"/>
        <v>0</v>
      </c>
      <c r="I31" s="20">
        <f t="shared" si="1"/>
        <v>0</v>
      </c>
      <c r="J31" s="20">
        <f t="shared" si="11"/>
        <v>0</v>
      </c>
      <c r="K31" s="20">
        <f t="shared" si="2"/>
        <v>0</v>
      </c>
      <c r="L31" s="20">
        <f t="shared" si="11"/>
        <v>0</v>
      </c>
      <c r="M31" s="20">
        <f t="shared" si="11"/>
        <v>0</v>
      </c>
      <c r="N31" s="90">
        <f t="shared" si="3"/>
        <v>0</v>
      </c>
      <c r="O31" s="20">
        <f t="shared" si="12"/>
        <v>0</v>
      </c>
      <c r="P31" s="20">
        <f t="shared" si="12"/>
        <v>0</v>
      </c>
      <c r="Q31" s="90">
        <f t="shared" si="4"/>
        <v>0</v>
      </c>
    </row>
    <row r="32" spans="1:17" s="114" customFormat="1" ht="25.5" hidden="1">
      <c r="A32" s="98" t="s">
        <v>289</v>
      </c>
      <c r="B32" s="99" t="s">
        <v>137</v>
      </c>
      <c r="C32" s="99" t="str">
        <f t="shared" si="0"/>
        <v>01 1 02 74040</v>
      </c>
      <c r="D32" s="99" t="s">
        <v>30</v>
      </c>
      <c r="E32" s="99" t="s">
        <v>79</v>
      </c>
      <c r="F32" s="99" t="s">
        <v>288</v>
      </c>
      <c r="G32" s="20">
        <f>'приложение 6'!H52</f>
        <v>0</v>
      </c>
      <c r="H32" s="20">
        <f>'приложение 6'!I52</f>
        <v>0</v>
      </c>
      <c r="I32" s="20">
        <f t="shared" si="1"/>
        <v>0</v>
      </c>
      <c r="J32" s="20">
        <f>'приложение 6'!K52</f>
        <v>0</v>
      </c>
      <c r="K32" s="20">
        <f t="shared" si="2"/>
        <v>0</v>
      </c>
      <c r="L32" s="20">
        <f>'приложение 6'!M52</f>
        <v>0</v>
      </c>
      <c r="M32" s="20">
        <f>'приложение 6'!N52</f>
        <v>0</v>
      </c>
      <c r="N32" s="90">
        <f t="shared" si="3"/>
        <v>0</v>
      </c>
      <c r="O32" s="20">
        <f>'приложение 6'!P52</f>
        <v>0</v>
      </c>
      <c r="P32" s="20">
        <f>'приложение 6'!Q52</f>
        <v>0</v>
      </c>
      <c r="Q32" s="90">
        <f t="shared" si="4"/>
        <v>0</v>
      </c>
    </row>
    <row r="33" spans="1:17" ht="25.5">
      <c r="A33" s="53" t="s">
        <v>244</v>
      </c>
      <c r="B33" s="54" t="s">
        <v>108</v>
      </c>
      <c r="C33" s="54" t="str">
        <f t="shared" si="0"/>
        <v>01 1 03 00000</v>
      </c>
      <c r="D33" s="54"/>
      <c r="E33" s="54"/>
      <c r="F33" s="54"/>
      <c r="G33" s="20">
        <f aca="true" t="shared" si="13" ref="G33:M37">G34</f>
        <v>299.77</v>
      </c>
      <c r="H33" s="20">
        <f t="shared" si="13"/>
        <v>0</v>
      </c>
      <c r="I33" s="20">
        <f t="shared" si="1"/>
        <v>299.77</v>
      </c>
      <c r="J33" s="20">
        <f t="shared" si="13"/>
        <v>0</v>
      </c>
      <c r="K33" s="20">
        <f t="shared" si="2"/>
        <v>299.77</v>
      </c>
      <c r="L33" s="20">
        <f t="shared" si="13"/>
        <v>299.77</v>
      </c>
      <c r="M33" s="20">
        <f t="shared" si="13"/>
        <v>0</v>
      </c>
      <c r="N33" s="90">
        <f t="shared" si="3"/>
        <v>299.77</v>
      </c>
      <c r="O33" s="20">
        <f aca="true" t="shared" si="14" ref="O33:P36">O34</f>
        <v>299.77</v>
      </c>
      <c r="P33" s="20">
        <f t="shared" si="14"/>
        <v>0</v>
      </c>
      <c r="Q33" s="90">
        <f t="shared" si="4"/>
        <v>299.77</v>
      </c>
    </row>
    <row r="34" spans="1:17" ht="17.25" customHeight="1">
      <c r="A34" s="53" t="s">
        <v>109</v>
      </c>
      <c r="B34" s="54" t="s">
        <v>138</v>
      </c>
      <c r="C34" s="54" t="str">
        <f t="shared" si="0"/>
        <v>01 1 03 74220</v>
      </c>
      <c r="D34" s="54"/>
      <c r="E34" s="54"/>
      <c r="F34" s="54"/>
      <c r="G34" s="20">
        <f t="shared" si="13"/>
        <v>299.77</v>
      </c>
      <c r="H34" s="20">
        <f t="shared" si="13"/>
        <v>0</v>
      </c>
      <c r="I34" s="20">
        <f t="shared" si="1"/>
        <v>299.77</v>
      </c>
      <c r="J34" s="20">
        <f t="shared" si="13"/>
        <v>0</v>
      </c>
      <c r="K34" s="20">
        <f t="shared" si="2"/>
        <v>299.77</v>
      </c>
      <c r="L34" s="20">
        <f t="shared" si="13"/>
        <v>299.77</v>
      </c>
      <c r="M34" s="20">
        <f t="shared" si="13"/>
        <v>0</v>
      </c>
      <c r="N34" s="90">
        <f t="shared" si="3"/>
        <v>299.77</v>
      </c>
      <c r="O34" s="20">
        <f t="shared" si="14"/>
        <v>299.77</v>
      </c>
      <c r="P34" s="20">
        <f t="shared" si="14"/>
        <v>0</v>
      </c>
      <c r="Q34" s="90">
        <f t="shared" si="4"/>
        <v>299.77</v>
      </c>
    </row>
    <row r="35" spans="1:17" ht="13.5" customHeight="1">
      <c r="A35" s="53" t="s">
        <v>0</v>
      </c>
      <c r="B35" s="54" t="s">
        <v>138</v>
      </c>
      <c r="C35" s="54" t="str">
        <f t="shared" si="0"/>
        <v>01 1 03 74220</v>
      </c>
      <c r="D35" s="54" t="s">
        <v>30</v>
      </c>
      <c r="E35" s="54"/>
      <c r="F35" s="54"/>
      <c r="G35" s="20">
        <f t="shared" si="13"/>
        <v>299.77</v>
      </c>
      <c r="H35" s="20">
        <f t="shared" si="13"/>
        <v>0</v>
      </c>
      <c r="I35" s="20">
        <f t="shared" si="1"/>
        <v>299.77</v>
      </c>
      <c r="J35" s="20">
        <f t="shared" si="13"/>
        <v>0</v>
      </c>
      <c r="K35" s="20">
        <f t="shared" si="2"/>
        <v>299.77</v>
      </c>
      <c r="L35" s="20">
        <f t="shared" si="13"/>
        <v>299.77</v>
      </c>
      <c r="M35" s="20">
        <f t="shared" si="13"/>
        <v>0</v>
      </c>
      <c r="N35" s="90">
        <f t="shared" si="3"/>
        <v>299.77</v>
      </c>
      <c r="O35" s="20">
        <f t="shared" si="14"/>
        <v>299.77</v>
      </c>
      <c r="P35" s="20">
        <f t="shared" si="14"/>
        <v>0</v>
      </c>
      <c r="Q35" s="90">
        <f t="shared" si="4"/>
        <v>299.77</v>
      </c>
    </row>
    <row r="36" spans="1:17" ht="14.25" customHeight="1">
      <c r="A36" s="53" t="s">
        <v>5</v>
      </c>
      <c r="B36" s="54" t="s">
        <v>138</v>
      </c>
      <c r="C36" s="54" t="str">
        <f t="shared" si="0"/>
        <v>01 1 03 74220</v>
      </c>
      <c r="D36" s="54" t="s">
        <v>30</v>
      </c>
      <c r="E36" s="54" t="s">
        <v>79</v>
      </c>
      <c r="F36" s="54"/>
      <c r="G36" s="20">
        <f t="shared" si="13"/>
        <v>299.77</v>
      </c>
      <c r="H36" s="20">
        <f t="shared" si="13"/>
        <v>0</v>
      </c>
      <c r="I36" s="20">
        <f t="shared" si="1"/>
        <v>299.77</v>
      </c>
      <c r="J36" s="20">
        <f t="shared" si="13"/>
        <v>0</v>
      </c>
      <c r="K36" s="20">
        <f t="shared" si="2"/>
        <v>299.77</v>
      </c>
      <c r="L36" s="20">
        <f t="shared" si="13"/>
        <v>299.77</v>
      </c>
      <c r="M36" s="20">
        <f t="shared" si="13"/>
        <v>0</v>
      </c>
      <c r="N36" s="90">
        <f t="shared" si="3"/>
        <v>299.77</v>
      </c>
      <c r="O36" s="20">
        <f t="shared" si="14"/>
        <v>299.77</v>
      </c>
      <c r="P36" s="20">
        <f t="shared" si="14"/>
        <v>0</v>
      </c>
      <c r="Q36" s="90">
        <f t="shared" si="4"/>
        <v>299.77</v>
      </c>
    </row>
    <row r="37" spans="1:17" ht="25.5">
      <c r="A37" s="53" t="s">
        <v>354</v>
      </c>
      <c r="B37" s="54" t="s">
        <v>138</v>
      </c>
      <c r="C37" s="54" t="str">
        <f t="shared" si="0"/>
        <v>01 1 03 74220</v>
      </c>
      <c r="D37" s="54" t="s">
        <v>30</v>
      </c>
      <c r="E37" s="54" t="s">
        <v>79</v>
      </c>
      <c r="F37" s="54" t="s">
        <v>355</v>
      </c>
      <c r="G37" s="20">
        <f t="shared" si="13"/>
        <v>299.77</v>
      </c>
      <c r="H37" s="20">
        <f t="shared" si="13"/>
        <v>0</v>
      </c>
      <c r="I37" s="20">
        <f t="shared" si="1"/>
        <v>299.77</v>
      </c>
      <c r="J37" s="20">
        <f t="shared" si="13"/>
        <v>0</v>
      </c>
      <c r="K37" s="20">
        <f t="shared" si="2"/>
        <v>299.77</v>
      </c>
      <c r="L37" s="20">
        <f t="shared" si="13"/>
        <v>299.77</v>
      </c>
      <c r="M37" s="20">
        <f t="shared" si="13"/>
        <v>0</v>
      </c>
      <c r="N37" s="90">
        <f t="shared" si="3"/>
        <v>299.77</v>
      </c>
      <c r="O37" s="20">
        <f>O38</f>
        <v>299.77</v>
      </c>
      <c r="P37" s="20">
        <f>P38</f>
        <v>0</v>
      </c>
      <c r="Q37" s="90">
        <f t="shared" si="4"/>
        <v>299.77</v>
      </c>
    </row>
    <row r="38" spans="1:17" ht="25.5">
      <c r="A38" s="53" t="s">
        <v>289</v>
      </c>
      <c r="B38" s="54" t="s">
        <v>138</v>
      </c>
      <c r="C38" s="54" t="str">
        <f t="shared" si="0"/>
        <v>01 1 03 74220</v>
      </c>
      <c r="D38" s="54" t="s">
        <v>30</v>
      </c>
      <c r="E38" s="54" t="s">
        <v>79</v>
      </c>
      <c r="F38" s="54" t="s">
        <v>288</v>
      </c>
      <c r="G38" s="20">
        <f>'приложение 6'!H56</f>
        <v>299.77</v>
      </c>
      <c r="H38" s="20">
        <f>'приложение 6'!I56</f>
        <v>0</v>
      </c>
      <c r="I38" s="20">
        <f t="shared" si="1"/>
        <v>299.77</v>
      </c>
      <c r="J38" s="20">
        <f>'приложение 6'!K56</f>
        <v>0</v>
      </c>
      <c r="K38" s="20">
        <f t="shared" si="2"/>
        <v>299.77</v>
      </c>
      <c r="L38" s="20">
        <f>'приложение 6'!M56</f>
        <v>299.77</v>
      </c>
      <c r="M38" s="20">
        <f>'приложение 6'!N56</f>
        <v>0</v>
      </c>
      <c r="N38" s="90">
        <f t="shared" si="3"/>
        <v>299.77</v>
      </c>
      <c r="O38" s="20">
        <f>'приложение 6'!P56</f>
        <v>299.77</v>
      </c>
      <c r="P38" s="20">
        <f>'приложение 6'!Q56</f>
        <v>0</v>
      </c>
      <c r="Q38" s="90">
        <f t="shared" si="4"/>
        <v>299.77</v>
      </c>
    </row>
    <row r="39" spans="1:17" ht="25.5">
      <c r="A39" s="53" t="s">
        <v>333</v>
      </c>
      <c r="B39" s="54" t="s">
        <v>110</v>
      </c>
      <c r="C39" s="54" t="str">
        <f t="shared" si="0"/>
        <v>01 2 00 00000</v>
      </c>
      <c r="D39" s="54"/>
      <c r="E39" s="54"/>
      <c r="F39" s="54"/>
      <c r="G39" s="20">
        <f>G40</f>
        <v>333.55</v>
      </c>
      <c r="H39" s="20">
        <f>H40</f>
        <v>0</v>
      </c>
      <c r="I39" s="20">
        <f t="shared" si="1"/>
        <v>333.55</v>
      </c>
      <c r="J39" s="20">
        <f>J40</f>
        <v>2124</v>
      </c>
      <c r="K39" s="20">
        <f t="shared" si="2"/>
        <v>2457.55</v>
      </c>
      <c r="L39" s="20">
        <f>L40</f>
        <v>243.05</v>
      </c>
      <c r="M39" s="20">
        <f>M40</f>
        <v>0</v>
      </c>
      <c r="N39" s="90">
        <f t="shared" si="3"/>
        <v>243.05</v>
      </c>
      <c r="O39" s="20">
        <f>O40</f>
        <v>217.2</v>
      </c>
      <c r="P39" s="20">
        <f>P40</f>
        <v>0</v>
      </c>
      <c r="Q39" s="90">
        <f t="shared" si="4"/>
        <v>217.2</v>
      </c>
    </row>
    <row r="40" spans="1:17" ht="25.5" customHeight="1">
      <c r="A40" s="53" t="s">
        <v>245</v>
      </c>
      <c r="B40" s="54" t="s">
        <v>111</v>
      </c>
      <c r="C40" s="54" t="str">
        <f t="shared" si="0"/>
        <v>01 2 01 00000</v>
      </c>
      <c r="D40" s="54"/>
      <c r="E40" s="54"/>
      <c r="F40" s="54"/>
      <c r="G40" s="20">
        <f>G41</f>
        <v>333.55</v>
      </c>
      <c r="H40" s="20">
        <f>H41</f>
        <v>0</v>
      </c>
      <c r="I40" s="20">
        <f t="shared" si="1"/>
        <v>333.55</v>
      </c>
      <c r="J40" s="20">
        <f>J41</f>
        <v>2124</v>
      </c>
      <c r="K40" s="20">
        <f t="shared" si="2"/>
        <v>2457.55</v>
      </c>
      <c r="L40" s="20">
        <f>L41</f>
        <v>243.05</v>
      </c>
      <c r="M40" s="20">
        <f>M41</f>
        <v>0</v>
      </c>
      <c r="N40" s="90">
        <f t="shared" si="3"/>
        <v>243.05</v>
      </c>
      <c r="O40" s="20">
        <f>O41</f>
        <v>217.2</v>
      </c>
      <c r="P40" s="20">
        <f>P41</f>
        <v>0</v>
      </c>
      <c r="Q40" s="90">
        <f t="shared" si="4"/>
        <v>217.2</v>
      </c>
    </row>
    <row r="41" spans="1:17" ht="25.5">
      <c r="A41" s="53" t="s">
        <v>41</v>
      </c>
      <c r="B41" s="54" t="s">
        <v>112</v>
      </c>
      <c r="C41" s="54" t="str">
        <f t="shared" si="0"/>
        <v>01 2 01 70010</v>
      </c>
      <c r="D41" s="54"/>
      <c r="E41" s="54"/>
      <c r="F41" s="54"/>
      <c r="G41" s="20">
        <f>G42+G46</f>
        <v>333.55</v>
      </c>
      <c r="H41" s="20">
        <f>H42+H46</f>
        <v>0</v>
      </c>
      <c r="I41" s="20">
        <f t="shared" si="1"/>
        <v>333.55</v>
      </c>
      <c r="J41" s="20">
        <f>J42+J46</f>
        <v>2124</v>
      </c>
      <c r="K41" s="20">
        <f t="shared" si="2"/>
        <v>2457.55</v>
      </c>
      <c r="L41" s="20">
        <f>L42+L46</f>
        <v>243.05</v>
      </c>
      <c r="M41" s="20">
        <f>M42+M46</f>
        <v>0</v>
      </c>
      <c r="N41" s="90">
        <f t="shared" si="3"/>
        <v>243.05</v>
      </c>
      <c r="O41" s="20">
        <f>O42+O46</f>
        <v>217.2</v>
      </c>
      <c r="P41" s="20">
        <f>P42+P46</f>
        <v>0</v>
      </c>
      <c r="Q41" s="90">
        <f t="shared" si="4"/>
        <v>217.2</v>
      </c>
    </row>
    <row r="42" spans="1:17" ht="15.75" customHeight="1">
      <c r="A42" s="53" t="s">
        <v>0</v>
      </c>
      <c r="B42" s="54" t="s">
        <v>112</v>
      </c>
      <c r="C42" s="54" t="str">
        <f t="shared" si="0"/>
        <v>01 2 01 70010</v>
      </c>
      <c r="D42" s="54" t="s">
        <v>30</v>
      </c>
      <c r="E42" s="54"/>
      <c r="F42" s="54"/>
      <c r="G42" s="20">
        <f aca="true" t="shared" si="15" ref="G42:M44">G43</f>
        <v>333.55</v>
      </c>
      <c r="H42" s="20">
        <f t="shared" si="15"/>
        <v>0</v>
      </c>
      <c r="I42" s="20">
        <f t="shared" si="1"/>
        <v>333.55</v>
      </c>
      <c r="J42" s="20">
        <f t="shared" si="15"/>
        <v>2124</v>
      </c>
      <c r="K42" s="20">
        <f t="shared" si="2"/>
        <v>2457.55</v>
      </c>
      <c r="L42" s="20">
        <f t="shared" si="15"/>
        <v>243.05</v>
      </c>
      <c r="M42" s="20">
        <f t="shared" si="15"/>
        <v>0</v>
      </c>
      <c r="N42" s="90">
        <f t="shared" si="3"/>
        <v>243.05</v>
      </c>
      <c r="O42" s="20">
        <f aca="true" t="shared" si="16" ref="O42:P44">O43</f>
        <v>217.2</v>
      </c>
      <c r="P42" s="20">
        <f t="shared" si="16"/>
        <v>0</v>
      </c>
      <c r="Q42" s="90">
        <f t="shared" si="4"/>
        <v>217.2</v>
      </c>
    </row>
    <row r="43" spans="1:17" ht="15.75" customHeight="1">
      <c r="A43" s="53" t="s">
        <v>5</v>
      </c>
      <c r="B43" s="54" t="s">
        <v>112</v>
      </c>
      <c r="C43" s="54" t="str">
        <f t="shared" si="0"/>
        <v>01 2 01 70010</v>
      </c>
      <c r="D43" s="54" t="s">
        <v>30</v>
      </c>
      <c r="E43" s="54" t="s">
        <v>79</v>
      </c>
      <c r="F43" s="54"/>
      <c r="G43" s="20">
        <f t="shared" si="15"/>
        <v>333.55</v>
      </c>
      <c r="H43" s="20">
        <f t="shared" si="15"/>
        <v>0</v>
      </c>
      <c r="I43" s="20">
        <f t="shared" si="1"/>
        <v>333.55</v>
      </c>
      <c r="J43" s="20">
        <f t="shared" si="15"/>
        <v>2124</v>
      </c>
      <c r="K43" s="20">
        <f t="shared" si="2"/>
        <v>2457.55</v>
      </c>
      <c r="L43" s="20">
        <f t="shared" si="15"/>
        <v>243.05</v>
      </c>
      <c r="M43" s="20">
        <f t="shared" si="15"/>
        <v>0</v>
      </c>
      <c r="N43" s="90">
        <f t="shared" si="3"/>
        <v>243.05</v>
      </c>
      <c r="O43" s="20">
        <f t="shared" si="16"/>
        <v>217.2</v>
      </c>
      <c r="P43" s="20">
        <f t="shared" si="16"/>
        <v>0</v>
      </c>
      <c r="Q43" s="90">
        <f t="shared" si="4"/>
        <v>217.2</v>
      </c>
    </row>
    <row r="44" spans="1:17" ht="25.5">
      <c r="A44" s="53" t="s">
        <v>354</v>
      </c>
      <c r="B44" s="54" t="s">
        <v>112</v>
      </c>
      <c r="C44" s="54" t="str">
        <f t="shared" si="0"/>
        <v>01 2 01 70010</v>
      </c>
      <c r="D44" s="54" t="s">
        <v>30</v>
      </c>
      <c r="E44" s="54" t="s">
        <v>79</v>
      </c>
      <c r="F44" s="54" t="s">
        <v>355</v>
      </c>
      <c r="G44" s="20">
        <f t="shared" si="15"/>
        <v>333.55</v>
      </c>
      <c r="H44" s="20">
        <f t="shared" si="15"/>
        <v>0</v>
      </c>
      <c r="I44" s="20">
        <f t="shared" si="1"/>
        <v>333.55</v>
      </c>
      <c r="J44" s="20">
        <f t="shared" si="15"/>
        <v>2124</v>
      </c>
      <c r="K44" s="20">
        <f t="shared" si="2"/>
        <v>2457.55</v>
      </c>
      <c r="L44" s="20">
        <f t="shared" si="15"/>
        <v>243.05</v>
      </c>
      <c r="M44" s="20">
        <f t="shared" si="15"/>
        <v>0</v>
      </c>
      <c r="N44" s="90">
        <f t="shared" si="3"/>
        <v>243.05</v>
      </c>
      <c r="O44" s="20">
        <f t="shared" si="16"/>
        <v>217.2</v>
      </c>
      <c r="P44" s="20">
        <f t="shared" si="16"/>
        <v>0</v>
      </c>
      <c r="Q44" s="90">
        <f t="shared" si="4"/>
        <v>217.2</v>
      </c>
    </row>
    <row r="45" spans="1:17" ht="25.5">
      <c r="A45" s="53" t="s">
        <v>289</v>
      </c>
      <c r="B45" s="54" t="s">
        <v>112</v>
      </c>
      <c r="C45" s="54" t="str">
        <f t="shared" si="0"/>
        <v>01 2 01 70010</v>
      </c>
      <c r="D45" s="54" t="s">
        <v>30</v>
      </c>
      <c r="E45" s="54" t="s">
        <v>79</v>
      </c>
      <c r="F45" s="54" t="s">
        <v>288</v>
      </c>
      <c r="G45" s="20">
        <f>'приложение 6'!H61</f>
        <v>333.55</v>
      </c>
      <c r="H45" s="20">
        <f>'приложение 6'!I61</f>
        <v>0</v>
      </c>
      <c r="I45" s="20">
        <f t="shared" si="1"/>
        <v>333.55</v>
      </c>
      <c r="J45" s="20">
        <f>'приложение 6'!K61</f>
        <v>2124</v>
      </c>
      <c r="K45" s="20">
        <f t="shared" si="2"/>
        <v>2457.55</v>
      </c>
      <c r="L45" s="20">
        <f>'приложение 6'!M61</f>
        <v>243.05</v>
      </c>
      <c r="M45" s="20">
        <f>'приложение 6'!N61</f>
        <v>0</v>
      </c>
      <c r="N45" s="90">
        <f t="shared" si="3"/>
        <v>243.05</v>
      </c>
      <c r="O45" s="20">
        <f>'приложение 6'!P61</f>
        <v>217.2</v>
      </c>
      <c r="P45" s="20">
        <f>'приложение 6'!Q61</f>
        <v>0</v>
      </c>
      <c r="Q45" s="90">
        <f t="shared" si="4"/>
        <v>217.2</v>
      </c>
    </row>
    <row r="46" spans="1:17" ht="15.75" customHeight="1" hidden="1">
      <c r="A46" s="53" t="s">
        <v>39</v>
      </c>
      <c r="B46" s="54" t="s">
        <v>112</v>
      </c>
      <c r="C46" s="54" t="str">
        <f>REPLACE(REPLACE(REPLACE(B46,3,," "),5,," "),8,," ")</f>
        <v>01 2 01 70010</v>
      </c>
      <c r="D46" s="54" t="s">
        <v>35</v>
      </c>
      <c r="E46" s="54"/>
      <c r="F46" s="54"/>
      <c r="G46" s="20">
        <f aca="true" t="shared" si="17" ref="G46:M48">G47</f>
        <v>0</v>
      </c>
      <c r="H46" s="20">
        <f t="shared" si="17"/>
        <v>0</v>
      </c>
      <c r="I46" s="20">
        <f t="shared" si="1"/>
        <v>0</v>
      </c>
      <c r="J46" s="20">
        <f t="shared" si="17"/>
        <v>0</v>
      </c>
      <c r="K46" s="20">
        <f t="shared" si="2"/>
        <v>0</v>
      </c>
      <c r="L46" s="20">
        <f t="shared" si="17"/>
        <v>0</v>
      </c>
      <c r="M46" s="20">
        <f t="shared" si="17"/>
        <v>0</v>
      </c>
      <c r="N46" s="90">
        <f t="shared" si="3"/>
        <v>0</v>
      </c>
      <c r="O46" s="20">
        <f aca="true" t="shared" si="18" ref="O46:P48">O47</f>
        <v>0</v>
      </c>
      <c r="P46" s="20">
        <f t="shared" si="18"/>
        <v>0</v>
      </c>
      <c r="Q46" s="90">
        <f t="shared" si="4"/>
        <v>0</v>
      </c>
    </row>
    <row r="47" spans="1:17" ht="15.75" customHeight="1" hidden="1">
      <c r="A47" s="53" t="s">
        <v>13</v>
      </c>
      <c r="B47" s="54" t="s">
        <v>112</v>
      </c>
      <c r="C47" s="54" t="str">
        <f>REPLACE(REPLACE(REPLACE(B47,3,," "),5,," "),8,," ")</f>
        <v>01 2 01 70010</v>
      </c>
      <c r="D47" s="54" t="s">
        <v>35</v>
      </c>
      <c r="E47" s="54" t="s">
        <v>31</v>
      </c>
      <c r="F47" s="54"/>
      <c r="G47" s="20">
        <f t="shared" si="17"/>
        <v>0</v>
      </c>
      <c r="H47" s="20">
        <f t="shared" si="17"/>
        <v>0</v>
      </c>
      <c r="I47" s="20">
        <f t="shared" si="1"/>
        <v>0</v>
      </c>
      <c r="J47" s="20">
        <f t="shared" si="17"/>
        <v>0</v>
      </c>
      <c r="K47" s="20">
        <f t="shared" si="2"/>
        <v>0</v>
      </c>
      <c r="L47" s="20">
        <f t="shared" si="17"/>
        <v>0</v>
      </c>
      <c r="M47" s="20">
        <f t="shared" si="17"/>
        <v>0</v>
      </c>
      <c r="N47" s="90">
        <f t="shared" si="3"/>
        <v>0</v>
      </c>
      <c r="O47" s="20">
        <f t="shared" si="18"/>
        <v>0</v>
      </c>
      <c r="P47" s="20">
        <f t="shared" si="18"/>
        <v>0</v>
      </c>
      <c r="Q47" s="90">
        <f t="shared" si="4"/>
        <v>0</v>
      </c>
    </row>
    <row r="48" spans="1:17" ht="12.75" hidden="1">
      <c r="A48" s="53" t="s">
        <v>356</v>
      </c>
      <c r="B48" s="54" t="s">
        <v>112</v>
      </c>
      <c r="C48" s="54" t="str">
        <f>REPLACE(REPLACE(REPLACE(B48,3,," "),5,," "),8,," ")</f>
        <v>01 2 01 70010</v>
      </c>
      <c r="D48" s="54" t="s">
        <v>35</v>
      </c>
      <c r="E48" s="54" t="s">
        <v>31</v>
      </c>
      <c r="F48" s="54" t="s">
        <v>357</v>
      </c>
      <c r="G48" s="20">
        <f t="shared" si="17"/>
        <v>0</v>
      </c>
      <c r="H48" s="20">
        <f t="shared" si="17"/>
        <v>0</v>
      </c>
      <c r="I48" s="20">
        <f t="shared" si="1"/>
        <v>0</v>
      </c>
      <c r="J48" s="20">
        <f t="shared" si="17"/>
        <v>0</v>
      </c>
      <c r="K48" s="20">
        <f t="shared" si="2"/>
        <v>0</v>
      </c>
      <c r="L48" s="20">
        <f t="shared" si="17"/>
        <v>0</v>
      </c>
      <c r="M48" s="20">
        <f t="shared" si="17"/>
        <v>0</v>
      </c>
      <c r="N48" s="90">
        <f t="shared" si="3"/>
        <v>0</v>
      </c>
      <c r="O48" s="20">
        <f t="shared" si="18"/>
        <v>0</v>
      </c>
      <c r="P48" s="20">
        <f t="shared" si="18"/>
        <v>0</v>
      </c>
      <c r="Q48" s="90">
        <f t="shared" si="4"/>
        <v>0</v>
      </c>
    </row>
    <row r="49" spans="1:17" ht="38.25" hidden="1">
      <c r="A49" s="53" t="s">
        <v>395</v>
      </c>
      <c r="B49" s="54" t="s">
        <v>112</v>
      </c>
      <c r="C49" s="54" t="str">
        <f>REPLACE(REPLACE(REPLACE(B49,3,," "),5,," "),8,," ")</f>
        <v>01 2 01 70010</v>
      </c>
      <c r="D49" s="54" t="s">
        <v>35</v>
      </c>
      <c r="E49" s="54" t="s">
        <v>31</v>
      </c>
      <c r="F49" s="54" t="s">
        <v>68</v>
      </c>
      <c r="G49" s="20">
        <f>'приложение 6'!H190</f>
        <v>0</v>
      </c>
      <c r="H49" s="20">
        <f>'приложение 6'!I190</f>
        <v>0</v>
      </c>
      <c r="I49" s="20">
        <f t="shared" si="1"/>
        <v>0</v>
      </c>
      <c r="J49" s="20">
        <f>'приложение 6'!K190</f>
        <v>0</v>
      </c>
      <c r="K49" s="20">
        <f t="shared" si="2"/>
        <v>0</v>
      </c>
      <c r="L49" s="20">
        <f>'приложение 6'!M190</f>
        <v>0</v>
      </c>
      <c r="M49" s="20">
        <f>'приложение 6'!N190</f>
        <v>0</v>
      </c>
      <c r="N49" s="90">
        <f t="shared" si="3"/>
        <v>0</v>
      </c>
      <c r="O49" s="20">
        <f>'приложение 6'!P190</f>
        <v>0</v>
      </c>
      <c r="P49" s="20">
        <f>'приложение 6'!Q190</f>
        <v>0</v>
      </c>
      <c r="Q49" s="90">
        <f t="shared" si="4"/>
        <v>0</v>
      </c>
    </row>
    <row r="50" spans="1:17" ht="39.75" customHeight="1">
      <c r="A50" s="53" t="s">
        <v>600</v>
      </c>
      <c r="B50" s="54" t="s">
        <v>113</v>
      </c>
      <c r="C50" s="54" t="str">
        <f t="shared" si="0"/>
        <v>01 3 00 00000</v>
      </c>
      <c r="D50" s="54"/>
      <c r="E50" s="54"/>
      <c r="F50" s="54"/>
      <c r="G50" s="20">
        <f aca="true" t="shared" si="19" ref="G50:M53">G51</f>
        <v>1324.15</v>
      </c>
      <c r="H50" s="20">
        <f t="shared" si="19"/>
        <v>201.45</v>
      </c>
      <c r="I50" s="20">
        <f t="shared" si="1"/>
        <v>1525.6000000000001</v>
      </c>
      <c r="J50" s="20">
        <f t="shared" si="19"/>
        <v>778.03</v>
      </c>
      <c r="K50" s="20">
        <f t="shared" si="2"/>
        <v>2303.63</v>
      </c>
      <c r="L50" s="20">
        <f t="shared" si="19"/>
        <v>1324.15</v>
      </c>
      <c r="M50" s="20">
        <f t="shared" si="19"/>
        <v>83.5</v>
      </c>
      <c r="N50" s="90">
        <f t="shared" si="3"/>
        <v>1407.65</v>
      </c>
      <c r="O50" s="20">
        <f aca="true" t="shared" si="20" ref="O50:P53">O51</f>
        <v>1324.15</v>
      </c>
      <c r="P50" s="20">
        <f t="shared" si="20"/>
        <v>85.8</v>
      </c>
      <c r="Q50" s="90">
        <f t="shared" si="4"/>
        <v>1409.95</v>
      </c>
    </row>
    <row r="51" spans="1:17" ht="25.5">
      <c r="A51" s="53" t="s">
        <v>246</v>
      </c>
      <c r="B51" s="54" t="s">
        <v>115</v>
      </c>
      <c r="C51" s="54" t="str">
        <f t="shared" si="0"/>
        <v>01 3 01 00000</v>
      </c>
      <c r="D51" s="54"/>
      <c r="E51" s="54"/>
      <c r="F51" s="54"/>
      <c r="G51" s="20">
        <f t="shared" si="19"/>
        <v>1324.15</v>
      </c>
      <c r="H51" s="20">
        <f t="shared" si="19"/>
        <v>201.45</v>
      </c>
      <c r="I51" s="20">
        <f t="shared" si="1"/>
        <v>1525.6000000000001</v>
      </c>
      <c r="J51" s="20">
        <f t="shared" si="19"/>
        <v>778.03</v>
      </c>
      <c r="K51" s="20">
        <f t="shared" si="2"/>
        <v>2303.63</v>
      </c>
      <c r="L51" s="20">
        <f t="shared" si="19"/>
        <v>1324.15</v>
      </c>
      <c r="M51" s="20">
        <f t="shared" si="19"/>
        <v>83.5</v>
      </c>
      <c r="N51" s="90">
        <f t="shared" si="3"/>
        <v>1407.65</v>
      </c>
      <c r="O51" s="20">
        <f t="shared" si="20"/>
        <v>1324.15</v>
      </c>
      <c r="P51" s="20">
        <f t="shared" si="20"/>
        <v>85.8</v>
      </c>
      <c r="Q51" s="90">
        <f t="shared" si="4"/>
        <v>1409.95</v>
      </c>
    </row>
    <row r="52" spans="1:17" ht="25.5">
      <c r="A52" s="53" t="s">
        <v>243</v>
      </c>
      <c r="B52" s="54" t="s">
        <v>114</v>
      </c>
      <c r="C52" s="54" t="str">
        <f t="shared" si="0"/>
        <v>01 3 01 70020</v>
      </c>
      <c r="D52" s="54"/>
      <c r="E52" s="54"/>
      <c r="F52" s="54"/>
      <c r="G52" s="20">
        <f t="shared" si="19"/>
        <v>1324.15</v>
      </c>
      <c r="H52" s="20">
        <f t="shared" si="19"/>
        <v>201.45</v>
      </c>
      <c r="I52" s="20">
        <f t="shared" si="1"/>
        <v>1525.6000000000001</v>
      </c>
      <c r="J52" s="20">
        <f t="shared" si="19"/>
        <v>778.03</v>
      </c>
      <c r="K52" s="20">
        <f t="shared" si="2"/>
        <v>2303.63</v>
      </c>
      <c r="L52" s="20">
        <f t="shared" si="19"/>
        <v>1324.15</v>
      </c>
      <c r="M52" s="20">
        <f t="shared" si="19"/>
        <v>83.5</v>
      </c>
      <c r="N52" s="90">
        <f t="shared" si="3"/>
        <v>1407.65</v>
      </c>
      <c r="O52" s="20">
        <f t="shared" si="20"/>
        <v>1324.15</v>
      </c>
      <c r="P52" s="20">
        <f t="shared" si="20"/>
        <v>85.8</v>
      </c>
      <c r="Q52" s="90">
        <f t="shared" si="4"/>
        <v>1409.95</v>
      </c>
    </row>
    <row r="53" spans="1:17" ht="13.5" customHeight="1">
      <c r="A53" s="53" t="s">
        <v>0</v>
      </c>
      <c r="B53" s="54" t="s">
        <v>114</v>
      </c>
      <c r="C53" s="54" t="str">
        <f t="shared" si="0"/>
        <v>01 3 01 70020</v>
      </c>
      <c r="D53" s="54" t="s">
        <v>30</v>
      </c>
      <c r="E53" s="54"/>
      <c r="F53" s="54"/>
      <c r="G53" s="20">
        <f t="shared" si="19"/>
        <v>1324.15</v>
      </c>
      <c r="H53" s="20">
        <f t="shared" si="19"/>
        <v>201.45</v>
      </c>
      <c r="I53" s="20">
        <f t="shared" si="1"/>
        <v>1525.6000000000001</v>
      </c>
      <c r="J53" s="20">
        <f t="shared" si="19"/>
        <v>778.03</v>
      </c>
      <c r="K53" s="20">
        <f t="shared" si="2"/>
        <v>2303.63</v>
      </c>
      <c r="L53" s="20">
        <f t="shared" si="19"/>
        <v>1324.15</v>
      </c>
      <c r="M53" s="20">
        <f t="shared" si="19"/>
        <v>83.5</v>
      </c>
      <c r="N53" s="90">
        <f t="shared" si="3"/>
        <v>1407.65</v>
      </c>
      <c r="O53" s="20">
        <f t="shared" si="20"/>
        <v>1324.15</v>
      </c>
      <c r="P53" s="20">
        <f t="shared" si="20"/>
        <v>85.8</v>
      </c>
      <c r="Q53" s="90">
        <f t="shared" si="4"/>
        <v>1409.95</v>
      </c>
    </row>
    <row r="54" spans="1:17" ht="14.25" customHeight="1">
      <c r="A54" s="53" t="s">
        <v>5</v>
      </c>
      <c r="B54" s="54" t="s">
        <v>114</v>
      </c>
      <c r="C54" s="54" t="str">
        <f t="shared" si="0"/>
        <v>01 3 01 70020</v>
      </c>
      <c r="D54" s="54" t="s">
        <v>30</v>
      </c>
      <c r="E54" s="54" t="s">
        <v>79</v>
      </c>
      <c r="F54" s="54"/>
      <c r="G54" s="20">
        <f>G55+G57</f>
        <v>1324.15</v>
      </c>
      <c r="H54" s="20">
        <f>H55+H57</f>
        <v>201.45</v>
      </c>
      <c r="I54" s="20">
        <f t="shared" si="1"/>
        <v>1525.6000000000001</v>
      </c>
      <c r="J54" s="20">
        <f>J55+J57</f>
        <v>778.03</v>
      </c>
      <c r="K54" s="20">
        <f t="shared" si="2"/>
        <v>2303.63</v>
      </c>
      <c r="L54" s="20">
        <f>L55+L57</f>
        <v>1324.15</v>
      </c>
      <c r="M54" s="20">
        <f>M55+M57</f>
        <v>83.5</v>
      </c>
      <c r="N54" s="90">
        <f t="shared" si="3"/>
        <v>1407.65</v>
      </c>
      <c r="O54" s="20">
        <f>O55+O57</f>
        <v>1324.15</v>
      </c>
      <c r="P54" s="20">
        <f>P55+P57</f>
        <v>85.8</v>
      </c>
      <c r="Q54" s="90">
        <f t="shared" si="4"/>
        <v>1409.95</v>
      </c>
    </row>
    <row r="55" spans="1:17" ht="25.5">
      <c r="A55" s="53" t="s">
        <v>354</v>
      </c>
      <c r="B55" s="54" t="s">
        <v>114</v>
      </c>
      <c r="C55" s="54" t="str">
        <f t="shared" si="0"/>
        <v>01 3 01 70020</v>
      </c>
      <c r="D55" s="54" t="s">
        <v>30</v>
      </c>
      <c r="E55" s="54" t="s">
        <v>79</v>
      </c>
      <c r="F55" s="54" t="s">
        <v>355</v>
      </c>
      <c r="G55" s="20">
        <f>G56</f>
        <v>1324.15</v>
      </c>
      <c r="H55" s="20">
        <f>H56</f>
        <v>201.45</v>
      </c>
      <c r="I55" s="20">
        <f t="shared" si="1"/>
        <v>1525.6000000000001</v>
      </c>
      <c r="J55" s="20">
        <f>J56</f>
        <v>778.03</v>
      </c>
      <c r="K55" s="20">
        <f t="shared" si="2"/>
        <v>2303.63</v>
      </c>
      <c r="L55" s="20">
        <f>L56</f>
        <v>1324.15</v>
      </c>
      <c r="M55" s="20">
        <f>M56</f>
        <v>83.5</v>
      </c>
      <c r="N55" s="90">
        <f t="shared" si="3"/>
        <v>1407.65</v>
      </c>
      <c r="O55" s="20">
        <f>O56</f>
        <v>1324.15</v>
      </c>
      <c r="P55" s="20">
        <f>P56</f>
        <v>85.8</v>
      </c>
      <c r="Q55" s="90">
        <f t="shared" si="4"/>
        <v>1409.95</v>
      </c>
    </row>
    <row r="56" spans="1:17" ht="25.5">
      <c r="A56" s="53" t="s">
        <v>289</v>
      </c>
      <c r="B56" s="54" t="s">
        <v>114</v>
      </c>
      <c r="C56" s="54" t="str">
        <f t="shared" si="0"/>
        <v>01 3 01 70020</v>
      </c>
      <c r="D56" s="54" t="s">
        <v>30</v>
      </c>
      <c r="E56" s="54" t="s">
        <v>79</v>
      </c>
      <c r="F56" s="54" t="s">
        <v>288</v>
      </c>
      <c r="G56" s="20">
        <f>'приложение 6'!H66</f>
        <v>1324.15</v>
      </c>
      <c r="H56" s="20">
        <f>'приложение 6'!I66</f>
        <v>201.45</v>
      </c>
      <c r="I56" s="20">
        <f t="shared" si="1"/>
        <v>1525.6000000000001</v>
      </c>
      <c r="J56" s="20">
        <f>'приложение 6'!K66</f>
        <v>778.03</v>
      </c>
      <c r="K56" s="20">
        <f t="shared" si="2"/>
        <v>2303.63</v>
      </c>
      <c r="L56" s="20">
        <f>'приложение 6'!M66</f>
        <v>1324.15</v>
      </c>
      <c r="M56" s="20">
        <f>'приложение 6'!N66</f>
        <v>83.5</v>
      </c>
      <c r="N56" s="90">
        <f t="shared" si="3"/>
        <v>1407.65</v>
      </c>
      <c r="O56" s="20">
        <f>'приложение 6'!P66</f>
        <v>1324.15</v>
      </c>
      <c r="P56" s="20">
        <f>'приложение 6'!Q66</f>
        <v>85.8</v>
      </c>
      <c r="Q56" s="90">
        <f t="shared" si="4"/>
        <v>1409.95</v>
      </c>
    </row>
    <row r="57" spans="1:17" ht="15.75" customHeight="1" hidden="1">
      <c r="A57" s="66" t="s">
        <v>356</v>
      </c>
      <c r="B57" s="54" t="s">
        <v>114</v>
      </c>
      <c r="C57" s="54" t="str">
        <f t="shared" si="0"/>
        <v>01 3 01 70020</v>
      </c>
      <c r="D57" s="76" t="s">
        <v>30</v>
      </c>
      <c r="E57" s="76" t="s">
        <v>79</v>
      </c>
      <c r="F57" s="76" t="s">
        <v>357</v>
      </c>
      <c r="G57" s="103">
        <f>G58</f>
        <v>0</v>
      </c>
      <c r="H57" s="103">
        <f>H58</f>
        <v>0</v>
      </c>
      <c r="I57" s="20">
        <f t="shared" si="1"/>
        <v>0</v>
      </c>
      <c r="J57" s="103">
        <f>J58</f>
        <v>0</v>
      </c>
      <c r="K57" s="20">
        <f t="shared" si="2"/>
        <v>0</v>
      </c>
      <c r="L57" s="103">
        <f>L58</f>
        <v>0</v>
      </c>
      <c r="M57" s="103">
        <f>M58</f>
        <v>0</v>
      </c>
      <c r="N57" s="90">
        <f t="shared" si="3"/>
        <v>0</v>
      </c>
      <c r="O57" s="103">
        <f>O58</f>
        <v>0</v>
      </c>
      <c r="P57" s="103">
        <f>P58</f>
        <v>0</v>
      </c>
      <c r="Q57" s="90">
        <f t="shared" si="4"/>
        <v>0</v>
      </c>
    </row>
    <row r="58" spans="1:17" ht="15" customHeight="1" hidden="1">
      <c r="A58" s="66" t="s">
        <v>292</v>
      </c>
      <c r="B58" s="54" t="s">
        <v>114</v>
      </c>
      <c r="C58" s="54" t="str">
        <f t="shared" si="0"/>
        <v>01 3 01 70020</v>
      </c>
      <c r="D58" s="76" t="s">
        <v>30</v>
      </c>
      <c r="E58" s="76" t="s">
        <v>79</v>
      </c>
      <c r="F58" s="76" t="s">
        <v>287</v>
      </c>
      <c r="G58" s="103">
        <f>'приложение 6'!H68</f>
        <v>0</v>
      </c>
      <c r="H58" s="103">
        <f>'приложение 6'!I68</f>
        <v>0</v>
      </c>
      <c r="I58" s="20">
        <f t="shared" si="1"/>
        <v>0</v>
      </c>
      <c r="J58" s="103">
        <f>'приложение 6'!K68</f>
        <v>0</v>
      </c>
      <c r="K58" s="20">
        <f t="shared" si="2"/>
        <v>0</v>
      </c>
      <c r="L58" s="103">
        <f>'приложение 6'!M68</f>
        <v>0</v>
      </c>
      <c r="M58" s="103">
        <f>'приложение 6'!N68</f>
        <v>0</v>
      </c>
      <c r="N58" s="90">
        <f t="shared" si="3"/>
        <v>0</v>
      </c>
      <c r="O58" s="103">
        <f>'приложение 6'!P68</f>
        <v>0</v>
      </c>
      <c r="P58" s="103">
        <f>'приложение 6'!Q68</f>
        <v>0</v>
      </c>
      <c r="Q58" s="90">
        <f t="shared" si="4"/>
        <v>0</v>
      </c>
    </row>
    <row r="59" spans="1:17" ht="24" customHeight="1">
      <c r="A59" s="53" t="s">
        <v>601</v>
      </c>
      <c r="B59" s="54" t="s">
        <v>117</v>
      </c>
      <c r="C59" s="54" t="str">
        <f t="shared" si="0"/>
        <v>02 0 00 00000</v>
      </c>
      <c r="D59" s="54"/>
      <c r="E59" s="54"/>
      <c r="F59" s="54"/>
      <c r="G59" s="20">
        <f>G60+G77</f>
        <v>1033.65</v>
      </c>
      <c r="H59" s="20">
        <f>H60+H77</f>
        <v>0</v>
      </c>
      <c r="I59" s="20">
        <f t="shared" si="1"/>
        <v>1033.65</v>
      </c>
      <c r="J59" s="20">
        <f>J60+J77</f>
        <v>0</v>
      </c>
      <c r="K59" s="20">
        <f t="shared" si="2"/>
        <v>1033.65</v>
      </c>
      <c r="L59" s="20">
        <f>L60+L77</f>
        <v>1070</v>
      </c>
      <c r="M59" s="20">
        <f>M60+M77</f>
        <v>0</v>
      </c>
      <c r="N59" s="90">
        <f t="shared" si="3"/>
        <v>1070</v>
      </c>
      <c r="O59" s="20">
        <f>O60+O77</f>
        <v>1114</v>
      </c>
      <c r="P59" s="20">
        <f>P60+P77</f>
        <v>0</v>
      </c>
      <c r="Q59" s="90">
        <f t="shared" si="4"/>
        <v>1114</v>
      </c>
    </row>
    <row r="60" spans="1:17" ht="26.25" customHeight="1">
      <c r="A60" s="53" t="s">
        <v>334</v>
      </c>
      <c r="B60" s="54" t="s">
        <v>118</v>
      </c>
      <c r="C60" s="54" t="str">
        <f t="shared" si="0"/>
        <v>02 1 00 00000</v>
      </c>
      <c r="D60" s="54"/>
      <c r="E60" s="54"/>
      <c r="F60" s="54"/>
      <c r="G60" s="20">
        <f>G61</f>
        <v>1018.65</v>
      </c>
      <c r="H60" s="20">
        <f>H61</f>
        <v>0</v>
      </c>
      <c r="I60" s="20">
        <f t="shared" si="1"/>
        <v>1018.65</v>
      </c>
      <c r="J60" s="20">
        <f>J61</f>
        <v>0</v>
      </c>
      <c r="K60" s="20">
        <f t="shared" si="2"/>
        <v>1018.65</v>
      </c>
      <c r="L60" s="20">
        <f>L61</f>
        <v>1055</v>
      </c>
      <c r="M60" s="20">
        <f>M61</f>
        <v>0</v>
      </c>
      <c r="N60" s="90">
        <f t="shared" si="3"/>
        <v>1055</v>
      </c>
      <c r="O60" s="20">
        <f>O61</f>
        <v>1099</v>
      </c>
      <c r="P60" s="20">
        <f>P61</f>
        <v>0</v>
      </c>
      <c r="Q60" s="90">
        <f t="shared" si="4"/>
        <v>1099</v>
      </c>
    </row>
    <row r="61" spans="1:17" ht="36.75" customHeight="1">
      <c r="A61" s="53" t="s">
        <v>247</v>
      </c>
      <c r="B61" s="54" t="s">
        <v>119</v>
      </c>
      <c r="C61" s="54" t="str">
        <f t="shared" si="0"/>
        <v>02 1 02 00000</v>
      </c>
      <c r="D61" s="54"/>
      <c r="E61" s="54"/>
      <c r="F61" s="54"/>
      <c r="G61" s="20">
        <f>G62+G67+G72</f>
        <v>1018.65</v>
      </c>
      <c r="H61" s="20">
        <f>H62+H67+H72</f>
        <v>0</v>
      </c>
      <c r="I61" s="20">
        <f t="shared" si="1"/>
        <v>1018.65</v>
      </c>
      <c r="J61" s="20">
        <f>J62+J67+J72</f>
        <v>0</v>
      </c>
      <c r="K61" s="20">
        <f t="shared" si="2"/>
        <v>1018.65</v>
      </c>
      <c r="L61" s="20">
        <f>L62+L67+L72</f>
        <v>1055</v>
      </c>
      <c r="M61" s="20">
        <f>M62+M67+M72</f>
        <v>0</v>
      </c>
      <c r="N61" s="90">
        <f t="shared" si="3"/>
        <v>1055</v>
      </c>
      <c r="O61" s="20">
        <f>O62+O67+O72</f>
        <v>1099</v>
      </c>
      <c r="P61" s="20">
        <f>P62+P67+P72</f>
        <v>0</v>
      </c>
      <c r="Q61" s="90">
        <f t="shared" si="4"/>
        <v>1099</v>
      </c>
    </row>
    <row r="62" spans="1:17" ht="12.75">
      <c r="A62" s="53" t="s">
        <v>44</v>
      </c>
      <c r="B62" s="54" t="s">
        <v>120</v>
      </c>
      <c r="C62" s="54" t="str">
        <f t="shared" si="0"/>
        <v>02 1 02 70530</v>
      </c>
      <c r="D62" s="54"/>
      <c r="E62" s="54"/>
      <c r="F62" s="54"/>
      <c r="G62" s="20">
        <f aca="true" t="shared" si="21" ref="G62:M65">G63</f>
        <v>10</v>
      </c>
      <c r="H62" s="20">
        <f t="shared" si="21"/>
        <v>0</v>
      </c>
      <c r="I62" s="20">
        <f t="shared" si="1"/>
        <v>10</v>
      </c>
      <c r="J62" s="20">
        <f t="shared" si="21"/>
        <v>0</v>
      </c>
      <c r="K62" s="20">
        <f t="shared" si="2"/>
        <v>10</v>
      </c>
      <c r="L62" s="20">
        <f t="shared" si="21"/>
        <v>10</v>
      </c>
      <c r="M62" s="20">
        <f t="shared" si="21"/>
        <v>0</v>
      </c>
      <c r="N62" s="90">
        <f t="shared" si="3"/>
        <v>10</v>
      </c>
      <c r="O62" s="20">
        <f aca="true" t="shared" si="22" ref="O62:P65">O63</f>
        <v>10</v>
      </c>
      <c r="P62" s="20">
        <f t="shared" si="22"/>
        <v>0</v>
      </c>
      <c r="Q62" s="90">
        <f t="shared" si="4"/>
        <v>10</v>
      </c>
    </row>
    <row r="63" spans="1:17" ht="12.75">
      <c r="A63" s="53" t="s">
        <v>6</v>
      </c>
      <c r="B63" s="54" t="s">
        <v>120</v>
      </c>
      <c r="C63" s="54" t="str">
        <f t="shared" si="0"/>
        <v>02 1 02 70530</v>
      </c>
      <c r="D63" s="54" t="s">
        <v>29</v>
      </c>
      <c r="E63" s="54" t="s">
        <v>329</v>
      </c>
      <c r="F63" s="54"/>
      <c r="G63" s="20">
        <f t="shared" si="21"/>
        <v>10</v>
      </c>
      <c r="H63" s="20">
        <f t="shared" si="21"/>
        <v>0</v>
      </c>
      <c r="I63" s="20">
        <f t="shared" si="1"/>
        <v>10</v>
      </c>
      <c r="J63" s="20">
        <f t="shared" si="21"/>
        <v>0</v>
      </c>
      <c r="K63" s="20">
        <f t="shared" si="2"/>
        <v>10</v>
      </c>
      <c r="L63" s="20">
        <f t="shared" si="21"/>
        <v>10</v>
      </c>
      <c r="M63" s="20">
        <f t="shared" si="21"/>
        <v>0</v>
      </c>
      <c r="N63" s="90">
        <f t="shared" si="3"/>
        <v>10</v>
      </c>
      <c r="O63" s="20">
        <f t="shared" si="22"/>
        <v>10</v>
      </c>
      <c r="P63" s="20">
        <f t="shared" si="22"/>
        <v>0</v>
      </c>
      <c r="Q63" s="90">
        <f t="shared" si="4"/>
        <v>10</v>
      </c>
    </row>
    <row r="64" spans="1:17" ht="25.5">
      <c r="A64" s="53" t="s">
        <v>597</v>
      </c>
      <c r="B64" s="54" t="s">
        <v>120</v>
      </c>
      <c r="C64" s="54" t="str">
        <f t="shared" si="0"/>
        <v>02 1 02 70530</v>
      </c>
      <c r="D64" s="54" t="s">
        <v>29</v>
      </c>
      <c r="E64" s="54" t="s">
        <v>82</v>
      </c>
      <c r="F64" s="54"/>
      <c r="G64" s="20">
        <f t="shared" si="21"/>
        <v>10</v>
      </c>
      <c r="H64" s="20">
        <f t="shared" si="21"/>
        <v>0</v>
      </c>
      <c r="I64" s="20">
        <f t="shared" si="1"/>
        <v>10</v>
      </c>
      <c r="J64" s="20">
        <f t="shared" si="21"/>
        <v>0</v>
      </c>
      <c r="K64" s="20">
        <f t="shared" si="2"/>
        <v>10</v>
      </c>
      <c r="L64" s="20">
        <f t="shared" si="21"/>
        <v>10</v>
      </c>
      <c r="M64" s="20">
        <f t="shared" si="21"/>
        <v>0</v>
      </c>
      <c r="N64" s="90">
        <f t="shared" si="3"/>
        <v>10</v>
      </c>
      <c r="O64" s="20">
        <f t="shared" si="22"/>
        <v>10</v>
      </c>
      <c r="P64" s="20">
        <f t="shared" si="22"/>
        <v>0</v>
      </c>
      <c r="Q64" s="90">
        <f t="shared" si="4"/>
        <v>10</v>
      </c>
    </row>
    <row r="65" spans="1:17" ht="25.5">
      <c r="A65" s="53" t="s">
        <v>354</v>
      </c>
      <c r="B65" s="54" t="s">
        <v>120</v>
      </c>
      <c r="C65" s="54" t="str">
        <f t="shared" si="0"/>
        <v>02 1 02 70530</v>
      </c>
      <c r="D65" s="54" t="s">
        <v>29</v>
      </c>
      <c r="E65" s="54" t="s">
        <v>82</v>
      </c>
      <c r="F65" s="54" t="s">
        <v>355</v>
      </c>
      <c r="G65" s="20">
        <f t="shared" si="21"/>
        <v>10</v>
      </c>
      <c r="H65" s="20">
        <f t="shared" si="21"/>
        <v>0</v>
      </c>
      <c r="I65" s="20">
        <f t="shared" si="1"/>
        <v>10</v>
      </c>
      <c r="J65" s="20">
        <f t="shared" si="21"/>
        <v>0</v>
      </c>
      <c r="K65" s="20">
        <f t="shared" si="2"/>
        <v>10</v>
      </c>
      <c r="L65" s="20">
        <f t="shared" si="21"/>
        <v>10</v>
      </c>
      <c r="M65" s="20">
        <f t="shared" si="21"/>
        <v>0</v>
      </c>
      <c r="N65" s="90">
        <f t="shared" si="3"/>
        <v>10</v>
      </c>
      <c r="O65" s="20">
        <f t="shared" si="22"/>
        <v>10</v>
      </c>
      <c r="P65" s="20">
        <f t="shared" si="22"/>
        <v>0</v>
      </c>
      <c r="Q65" s="90">
        <f t="shared" si="4"/>
        <v>10</v>
      </c>
    </row>
    <row r="66" spans="1:17" ht="25.5">
      <c r="A66" s="53" t="s">
        <v>289</v>
      </c>
      <c r="B66" s="54" t="s">
        <v>120</v>
      </c>
      <c r="C66" s="54" t="str">
        <f t="shared" si="0"/>
        <v>02 1 02 70530</v>
      </c>
      <c r="D66" s="54" t="s">
        <v>29</v>
      </c>
      <c r="E66" s="54" t="s">
        <v>82</v>
      </c>
      <c r="F66" s="54" t="s">
        <v>288</v>
      </c>
      <c r="G66" s="20">
        <f>'приложение 6'!H83</f>
        <v>10</v>
      </c>
      <c r="H66" s="20">
        <f>'приложение 6'!I83</f>
        <v>0</v>
      </c>
      <c r="I66" s="20">
        <f t="shared" si="1"/>
        <v>10</v>
      </c>
      <c r="J66" s="20">
        <f>'приложение 6'!K83</f>
        <v>0</v>
      </c>
      <c r="K66" s="20">
        <f t="shared" si="2"/>
        <v>10</v>
      </c>
      <c r="L66" s="20">
        <f>'приложение 6'!M83</f>
        <v>10</v>
      </c>
      <c r="M66" s="20">
        <f>'приложение 6'!N83</f>
        <v>0</v>
      </c>
      <c r="N66" s="90">
        <f t="shared" si="3"/>
        <v>10</v>
      </c>
      <c r="O66" s="20">
        <f>'приложение 6'!P83</f>
        <v>10</v>
      </c>
      <c r="P66" s="20">
        <f>'приложение 6'!Q83</f>
        <v>0</v>
      </c>
      <c r="Q66" s="90">
        <f t="shared" si="4"/>
        <v>10</v>
      </c>
    </row>
    <row r="67" spans="1:17" ht="15" customHeight="1">
      <c r="A67" s="53" t="s">
        <v>45</v>
      </c>
      <c r="B67" s="54" t="s">
        <v>121</v>
      </c>
      <c r="C67" s="54" t="str">
        <f t="shared" si="0"/>
        <v>02 1 02 70540</v>
      </c>
      <c r="D67" s="54"/>
      <c r="E67" s="54"/>
      <c r="F67" s="54"/>
      <c r="G67" s="20">
        <f aca="true" t="shared" si="23" ref="G67:M70">G68</f>
        <v>100</v>
      </c>
      <c r="H67" s="20">
        <f t="shared" si="23"/>
        <v>0</v>
      </c>
      <c r="I67" s="20">
        <f t="shared" si="1"/>
        <v>100</v>
      </c>
      <c r="J67" s="20">
        <f t="shared" si="23"/>
        <v>0</v>
      </c>
      <c r="K67" s="20">
        <f t="shared" si="2"/>
        <v>100</v>
      </c>
      <c r="L67" s="20">
        <f t="shared" si="23"/>
        <v>100</v>
      </c>
      <c r="M67" s="20">
        <f t="shared" si="23"/>
        <v>0</v>
      </c>
      <c r="N67" s="90">
        <f t="shared" si="3"/>
        <v>100</v>
      </c>
      <c r="O67" s="20">
        <f aca="true" t="shared" si="24" ref="O67:P70">O68</f>
        <v>106</v>
      </c>
      <c r="P67" s="20">
        <f t="shared" si="24"/>
        <v>0</v>
      </c>
      <c r="Q67" s="90">
        <f t="shared" si="4"/>
        <v>106</v>
      </c>
    </row>
    <row r="68" spans="1:17" ht="15" customHeight="1">
      <c r="A68" s="53" t="s">
        <v>6</v>
      </c>
      <c r="B68" s="54" t="s">
        <v>121</v>
      </c>
      <c r="C68" s="54" t="str">
        <f t="shared" si="0"/>
        <v>02 1 02 70540</v>
      </c>
      <c r="D68" s="54" t="s">
        <v>29</v>
      </c>
      <c r="E68" s="54"/>
      <c r="F68" s="54"/>
      <c r="G68" s="20">
        <f t="shared" si="23"/>
        <v>100</v>
      </c>
      <c r="H68" s="20">
        <f t="shared" si="23"/>
        <v>0</v>
      </c>
      <c r="I68" s="20">
        <f t="shared" si="1"/>
        <v>100</v>
      </c>
      <c r="J68" s="20">
        <f t="shared" si="23"/>
        <v>0</v>
      </c>
      <c r="K68" s="20">
        <f t="shared" si="2"/>
        <v>100</v>
      </c>
      <c r="L68" s="20">
        <f t="shared" si="23"/>
        <v>100</v>
      </c>
      <c r="M68" s="20">
        <f t="shared" si="23"/>
        <v>0</v>
      </c>
      <c r="N68" s="90">
        <f t="shared" si="3"/>
        <v>100</v>
      </c>
      <c r="O68" s="20">
        <f t="shared" si="24"/>
        <v>106</v>
      </c>
      <c r="P68" s="20">
        <f t="shared" si="24"/>
        <v>0</v>
      </c>
      <c r="Q68" s="90">
        <f t="shared" si="4"/>
        <v>106</v>
      </c>
    </row>
    <row r="69" spans="1:17" ht="25.5">
      <c r="A69" s="53" t="s">
        <v>597</v>
      </c>
      <c r="B69" s="54" t="s">
        <v>121</v>
      </c>
      <c r="C69" s="54" t="str">
        <f t="shared" si="0"/>
        <v>02 1 02 70540</v>
      </c>
      <c r="D69" s="54" t="s">
        <v>29</v>
      </c>
      <c r="E69" s="54" t="s">
        <v>82</v>
      </c>
      <c r="F69" s="54"/>
      <c r="G69" s="20">
        <f t="shared" si="23"/>
        <v>100</v>
      </c>
      <c r="H69" s="20">
        <f t="shared" si="23"/>
        <v>0</v>
      </c>
      <c r="I69" s="20">
        <f t="shared" si="1"/>
        <v>100</v>
      </c>
      <c r="J69" s="20">
        <f t="shared" si="23"/>
        <v>0</v>
      </c>
      <c r="K69" s="20">
        <f t="shared" si="2"/>
        <v>100</v>
      </c>
      <c r="L69" s="20">
        <f t="shared" si="23"/>
        <v>100</v>
      </c>
      <c r="M69" s="20">
        <f t="shared" si="23"/>
        <v>0</v>
      </c>
      <c r="N69" s="90">
        <f t="shared" si="3"/>
        <v>100</v>
      </c>
      <c r="O69" s="20">
        <f t="shared" si="24"/>
        <v>106</v>
      </c>
      <c r="P69" s="20">
        <f t="shared" si="24"/>
        <v>0</v>
      </c>
      <c r="Q69" s="90">
        <f t="shared" si="4"/>
        <v>106</v>
      </c>
    </row>
    <row r="70" spans="1:17" ht="25.5">
      <c r="A70" s="53" t="s">
        <v>354</v>
      </c>
      <c r="B70" s="54" t="s">
        <v>121</v>
      </c>
      <c r="C70" s="54" t="str">
        <f t="shared" si="0"/>
        <v>02 1 02 70540</v>
      </c>
      <c r="D70" s="54" t="s">
        <v>29</v>
      </c>
      <c r="E70" s="54" t="s">
        <v>82</v>
      </c>
      <c r="F70" s="54" t="s">
        <v>355</v>
      </c>
      <c r="G70" s="20">
        <f t="shared" si="23"/>
        <v>100</v>
      </c>
      <c r="H70" s="20">
        <f t="shared" si="23"/>
        <v>0</v>
      </c>
      <c r="I70" s="20">
        <f t="shared" si="1"/>
        <v>100</v>
      </c>
      <c r="J70" s="20">
        <f t="shared" si="23"/>
        <v>0</v>
      </c>
      <c r="K70" s="20">
        <f t="shared" si="2"/>
        <v>100</v>
      </c>
      <c r="L70" s="20">
        <f t="shared" si="23"/>
        <v>100</v>
      </c>
      <c r="M70" s="20">
        <f t="shared" si="23"/>
        <v>0</v>
      </c>
      <c r="N70" s="90">
        <f t="shared" si="3"/>
        <v>100</v>
      </c>
      <c r="O70" s="20">
        <f t="shared" si="24"/>
        <v>106</v>
      </c>
      <c r="P70" s="20">
        <f t="shared" si="24"/>
        <v>0</v>
      </c>
      <c r="Q70" s="90">
        <f t="shared" si="4"/>
        <v>106</v>
      </c>
    </row>
    <row r="71" spans="1:17" ht="25.5">
      <c r="A71" s="53" t="s">
        <v>289</v>
      </c>
      <c r="B71" s="54" t="s">
        <v>121</v>
      </c>
      <c r="C71" s="54" t="str">
        <f t="shared" si="0"/>
        <v>02 1 02 70540</v>
      </c>
      <c r="D71" s="54" t="s">
        <v>29</v>
      </c>
      <c r="E71" s="54" t="s">
        <v>82</v>
      </c>
      <c r="F71" s="54" t="s">
        <v>288</v>
      </c>
      <c r="G71" s="20">
        <f>'приложение 6'!H86</f>
        <v>100</v>
      </c>
      <c r="H71" s="20">
        <f>'приложение 6'!I86</f>
        <v>0</v>
      </c>
      <c r="I71" s="20">
        <f t="shared" si="1"/>
        <v>100</v>
      </c>
      <c r="J71" s="20">
        <f>'приложение 6'!K86</f>
        <v>0</v>
      </c>
      <c r="K71" s="20">
        <f t="shared" si="2"/>
        <v>100</v>
      </c>
      <c r="L71" s="20">
        <f>'приложение 6'!M86</f>
        <v>100</v>
      </c>
      <c r="M71" s="20">
        <f>'приложение 6'!N86</f>
        <v>0</v>
      </c>
      <c r="N71" s="90">
        <f t="shared" si="3"/>
        <v>100</v>
      </c>
      <c r="O71" s="20">
        <f>'приложение 6'!P86</f>
        <v>106</v>
      </c>
      <c r="P71" s="20">
        <f>'приложение 6'!Q86</f>
        <v>0</v>
      </c>
      <c r="Q71" s="90">
        <f t="shared" si="4"/>
        <v>106</v>
      </c>
    </row>
    <row r="72" spans="1:17" ht="15.75" customHeight="1">
      <c r="A72" s="53" t="s">
        <v>448</v>
      </c>
      <c r="B72" s="54" t="s">
        <v>449</v>
      </c>
      <c r="C72" s="54" t="str">
        <f>REPLACE(REPLACE(REPLACE(B72,3,," "),5,," "),8,," ")</f>
        <v>02 1 02 70570</v>
      </c>
      <c r="D72" s="54"/>
      <c r="E72" s="54"/>
      <c r="F72" s="54"/>
      <c r="G72" s="20">
        <f aca="true" t="shared" si="25" ref="G72:M75">G73</f>
        <v>908.65</v>
      </c>
      <c r="H72" s="20">
        <f t="shared" si="25"/>
        <v>0</v>
      </c>
      <c r="I72" s="20">
        <f t="shared" si="1"/>
        <v>908.65</v>
      </c>
      <c r="J72" s="20">
        <f t="shared" si="25"/>
        <v>0</v>
      </c>
      <c r="K72" s="20">
        <f t="shared" si="2"/>
        <v>908.65</v>
      </c>
      <c r="L72" s="20">
        <f t="shared" si="25"/>
        <v>945</v>
      </c>
      <c r="M72" s="20">
        <f t="shared" si="25"/>
        <v>0</v>
      </c>
      <c r="N72" s="90">
        <f t="shared" si="3"/>
        <v>945</v>
      </c>
      <c r="O72" s="20">
        <f aca="true" t="shared" si="26" ref="O72:P75">O73</f>
        <v>983</v>
      </c>
      <c r="P72" s="20">
        <f t="shared" si="26"/>
        <v>0</v>
      </c>
      <c r="Q72" s="90">
        <f t="shared" si="4"/>
        <v>983</v>
      </c>
    </row>
    <row r="73" spans="1:17" ht="15" customHeight="1">
      <c r="A73" s="53" t="s">
        <v>6</v>
      </c>
      <c r="B73" s="54" t="s">
        <v>449</v>
      </c>
      <c r="C73" s="54" t="str">
        <f>REPLACE(REPLACE(REPLACE(B73,3,," "),5,," "),8,," ")</f>
        <v>02 1 02 70570</v>
      </c>
      <c r="D73" s="54" t="s">
        <v>29</v>
      </c>
      <c r="E73" s="54"/>
      <c r="F73" s="54"/>
      <c r="G73" s="20">
        <f t="shared" si="25"/>
        <v>908.65</v>
      </c>
      <c r="H73" s="20">
        <f t="shared" si="25"/>
        <v>0</v>
      </c>
      <c r="I73" s="20">
        <f aca="true" t="shared" si="27" ref="I73:I136">G73+H73</f>
        <v>908.65</v>
      </c>
      <c r="J73" s="20">
        <f t="shared" si="25"/>
        <v>0</v>
      </c>
      <c r="K73" s="20">
        <f aca="true" t="shared" si="28" ref="K73:K136">I73+J73</f>
        <v>908.65</v>
      </c>
      <c r="L73" s="20">
        <f t="shared" si="25"/>
        <v>945</v>
      </c>
      <c r="M73" s="20">
        <f t="shared" si="25"/>
        <v>0</v>
      </c>
      <c r="N73" s="90">
        <f aca="true" t="shared" si="29" ref="N73:N136">L73+M73</f>
        <v>945</v>
      </c>
      <c r="O73" s="20">
        <f t="shared" si="26"/>
        <v>983</v>
      </c>
      <c r="P73" s="20">
        <f t="shared" si="26"/>
        <v>0</v>
      </c>
      <c r="Q73" s="90">
        <f aca="true" t="shared" si="30" ref="Q73:Q136">O73+P73</f>
        <v>983</v>
      </c>
    </row>
    <row r="74" spans="1:17" ht="25.5">
      <c r="A74" s="53" t="s">
        <v>597</v>
      </c>
      <c r="B74" s="54" t="s">
        <v>449</v>
      </c>
      <c r="C74" s="54" t="str">
        <f>REPLACE(REPLACE(REPLACE(B74,3,," "),5,," "),8,," ")</f>
        <v>02 1 02 70570</v>
      </c>
      <c r="D74" s="54" t="s">
        <v>29</v>
      </c>
      <c r="E74" s="54" t="s">
        <v>82</v>
      </c>
      <c r="F74" s="54"/>
      <c r="G74" s="20">
        <f t="shared" si="25"/>
        <v>908.65</v>
      </c>
      <c r="H74" s="20">
        <f t="shared" si="25"/>
        <v>0</v>
      </c>
      <c r="I74" s="20">
        <f t="shared" si="27"/>
        <v>908.65</v>
      </c>
      <c r="J74" s="20">
        <f t="shared" si="25"/>
        <v>0</v>
      </c>
      <c r="K74" s="20">
        <f t="shared" si="28"/>
        <v>908.65</v>
      </c>
      <c r="L74" s="20">
        <f t="shared" si="25"/>
        <v>945</v>
      </c>
      <c r="M74" s="20">
        <f t="shared" si="25"/>
        <v>0</v>
      </c>
      <c r="N74" s="90">
        <f t="shared" si="29"/>
        <v>945</v>
      </c>
      <c r="O74" s="20">
        <f t="shared" si="26"/>
        <v>983</v>
      </c>
      <c r="P74" s="20">
        <f t="shared" si="26"/>
        <v>0</v>
      </c>
      <c r="Q74" s="90">
        <f t="shared" si="30"/>
        <v>983</v>
      </c>
    </row>
    <row r="75" spans="1:17" ht="25.5">
      <c r="A75" s="53" t="s">
        <v>354</v>
      </c>
      <c r="B75" s="54" t="s">
        <v>449</v>
      </c>
      <c r="C75" s="54" t="str">
        <f>REPLACE(REPLACE(REPLACE(B75,3,," "),5,," "),8,," ")</f>
        <v>02 1 02 70570</v>
      </c>
      <c r="D75" s="54" t="s">
        <v>29</v>
      </c>
      <c r="E75" s="54" t="s">
        <v>82</v>
      </c>
      <c r="F75" s="54" t="s">
        <v>355</v>
      </c>
      <c r="G75" s="20">
        <f t="shared" si="25"/>
        <v>908.65</v>
      </c>
      <c r="H75" s="20">
        <f t="shared" si="25"/>
        <v>0</v>
      </c>
      <c r="I75" s="20">
        <f t="shared" si="27"/>
        <v>908.65</v>
      </c>
      <c r="J75" s="20">
        <f t="shared" si="25"/>
        <v>0</v>
      </c>
      <c r="K75" s="20">
        <f t="shared" si="28"/>
        <v>908.65</v>
      </c>
      <c r="L75" s="20">
        <f t="shared" si="25"/>
        <v>945</v>
      </c>
      <c r="M75" s="20">
        <f t="shared" si="25"/>
        <v>0</v>
      </c>
      <c r="N75" s="90">
        <f t="shared" si="29"/>
        <v>945</v>
      </c>
      <c r="O75" s="20">
        <f t="shared" si="26"/>
        <v>983</v>
      </c>
      <c r="P75" s="20">
        <f t="shared" si="26"/>
        <v>0</v>
      </c>
      <c r="Q75" s="90">
        <f t="shared" si="30"/>
        <v>983</v>
      </c>
    </row>
    <row r="76" spans="1:17" ht="25.5">
      <c r="A76" s="53" t="s">
        <v>289</v>
      </c>
      <c r="B76" s="54" t="s">
        <v>449</v>
      </c>
      <c r="C76" s="54" t="str">
        <f>REPLACE(REPLACE(REPLACE(B76,3,," "),5,," "),8,," ")</f>
        <v>02 1 02 70570</v>
      </c>
      <c r="D76" s="54" t="s">
        <v>29</v>
      </c>
      <c r="E76" s="54" t="s">
        <v>82</v>
      </c>
      <c r="F76" s="54" t="s">
        <v>288</v>
      </c>
      <c r="G76" s="20">
        <f>'приложение 6'!H89</f>
        <v>908.65</v>
      </c>
      <c r="H76" s="20">
        <f>'приложение 6'!I89</f>
        <v>0</v>
      </c>
      <c r="I76" s="20">
        <f t="shared" si="27"/>
        <v>908.65</v>
      </c>
      <c r="J76" s="20">
        <f>'приложение 6'!K89</f>
        <v>0</v>
      </c>
      <c r="K76" s="20">
        <f t="shared" si="28"/>
        <v>908.65</v>
      </c>
      <c r="L76" s="20">
        <f>'приложение 6'!M89</f>
        <v>945</v>
      </c>
      <c r="M76" s="20">
        <f>'приложение 6'!N89</f>
        <v>0</v>
      </c>
      <c r="N76" s="90">
        <f t="shared" si="29"/>
        <v>945</v>
      </c>
      <c r="O76" s="20">
        <f>'приложение 6'!P89</f>
        <v>983</v>
      </c>
      <c r="P76" s="20">
        <f>'приложение 6'!Q89</f>
        <v>0</v>
      </c>
      <c r="Q76" s="90">
        <f t="shared" si="30"/>
        <v>983</v>
      </c>
    </row>
    <row r="77" spans="1:17" ht="34.5" customHeight="1">
      <c r="A77" s="53" t="s">
        <v>602</v>
      </c>
      <c r="B77" s="54" t="s">
        <v>409</v>
      </c>
      <c r="C77" s="54" t="str">
        <f aca="true" t="shared" si="31" ref="C77:C83">REPLACE(REPLACE(REPLACE(B77,3,," "),5,," "),8,," ")</f>
        <v>02 2 00 00000</v>
      </c>
      <c r="D77" s="54"/>
      <c r="E77" s="54"/>
      <c r="F77" s="54"/>
      <c r="G77" s="20">
        <f>G78</f>
        <v>15</v>
      </c>
      <c r="H77" s="20">
        <f>H78</f>
        <v>0</v>
      </c>
      <c r="I77" s="20">
        <f t="shared" si="27"/>
        <v>15</v>
      </c>
      <c r="J77" s="20">
        <f>J78</f>
        <v>0</v>
      </c>
      <c r="K77" s="20">
        <f t="shared" si="28"/>
        <v>15</v>
      </c>
      <c r="L77" s="20">
        <f>L78</f>
        <v>15</v>
      </c>
      <c r="M77" s="20">
        <f>M78</f>
        <v>0</v>
      </c>
      <c r="N77" s="90">
        <f t="shared" si="29"/>
        <v>15</v>
      </c>
      <c r="O77" s="20">
        <f>O78</f>
        <v>15</v>
      </c>
      <c r="P77" s="20">
        <f>P78</f>
        <v>0</v>
      </c>
      <c r="Q77" s="90">
        <f t="shared" si="30"/>
        <v>15</v>
      </c>
    </row>
    <row r="78" spans="1:17" ht="25.5">
      <c r="A78" s="53" t="s">
        <v>411</v>
      </c>
      <c r="B78" s="54" t="s">
        <v>410</v>
      </c>
      <c r="C78" s="54" t="str">
        <f t="shared" si="31"/>
        <v>02 2 01 00000</v>
      </c>
      <c r="D78" s="54"/>
      <c r="E78" s="54"/>
      <c r="F78" s="54"/>
      <c r="G78" s="20">
        <f>G79+G84</f>
        <v>15</v>
      </c>
      <c r="H78" s="20">
        <f>H79+H84</f>
        <v>0</v>
      </c>
      <c r="I78" s="20">
        <f t="shared" si="27"/>
        <v>15</v>
      </c>
      <c r="J78" s="20">
        <f>J79+J84</f>
        <v>0</v>
      </c>
      <c r="K78" s="20">
        <f t="shared" si="28"/>
        <v>15</v>
      </c>
      <c r="L78" s="20">
        <f>L79+L84</f>
        <v>15</v>
      </c>
      <c r="M78" s="20">
        <f>M79+M84</f>
        <v>0</v>
      </c>
      <c r="N78" s="90">
        <f t="shared" si="29"/>
        <v>15</v>
      </c>
      <c r="O78" s="20">
        <f>O79+O84</f>
        <v>15</v>
      </c>
      <c r="P78" s="20">
        <f>P79+P84</f>
        <v>0</v>
      </c>
      <c r="Q78" s="90">
        <f t="shared" si="30"/>
        <v>15</v>
      </c>
    </row>
    <row r="79" spans="1:17" ht="15" customHeight="1">
      <c r="A79" s="53" t="s">
        <v>415</v>
      </c>
      <c r="B79" s="54" t="s">
        <v>413</v>
      </c>
      <c r="C79" s="54" t="str">
        <f t="shared" si="31"/>
        <v>02 2 01 70510</v>
      </c>
      <c r="D79" s="54"/>
      <c r="E79" s="54"/>
      <c r="F79" s="54"/>
      <c r="G79" s="20">
        <f aca="true" t="shared" si="32" ref="G79:M82">G80</f>
        <v>5</v>
      </c>
      <c r="H79" s="20">
        <f t="shared" si="32"/>
        <v>0</v>
      </c>
      <c r="I79" s="20">
        <f t="shared" si="27"/>
        <v>5</v>
      </c>
      <c r="J79" s="20">
        <f t="shared" si="32"/>
        <v>0</v>
      </c>
      <c r="K79" s="20">
        <f t="shared" si="28"/>
        <v>5</v>
      </c>
      <c r="L79" s="20">
        <f t="shared" si="32"/>
        <v>5</v>
      </c>
      <c r="M79" s="20">
        <f t="shared" si="32"/>
        <v>0</v>
      </c>
      <c r="N79" s="90">
        <f t="shared" si="29"/>
        <v>5</v>
      </c>
      <c r="O79" s="20">
        <f aca="true" t="shared" si="33" ref="O79:P82">O80</f>
        <v>5</v>
      </c>
      <c r="P79" s="20">
        <f t="shared" si="33"/>
        <v>0</v>
      </c>
      <c r="Q79" s="90">
        <f t="shared" si="30"/>
        <v>5</v>
      </c>
    </row>
    <row r="80" spans="1:17" ht="16.5" customHeight="1">
      <c r="A80" s="53" t="s">
        <v>6</v>
      </c>
      <c r="B80" s="54" t="s">
        <v>413</v>
      </c>
      <c r="C80" s="54" t="str">
        <f t="shared" si="31"/>
        <v>02 2 01 70510</v>
      </c>
      <c r="D80" s="54" t="s">
        <v>29</v>
      </c>
      <c r="E80" s="54" t="s">
        <v>329</v>
      </c>
      <c r="F80" s="54"/>
      <c r="G80" s="20">
        <f t="shared" si="32"/>
        <v>5</v>
      </c>
      <c r="H80" s="20">
        <f t="shared" si="32"/>
        <v>0</v>
      </c>
      <c r="I80" s="20">
        <f t="shared" si="27"/>
        <v>5</v>
      </c>
      <c r="J80" s="20">
        <f t="shared" si="32"/>
        <v>0</v>
      </c>
      <c r="K80" s="20">
        <f t="shared" si="28"/>
        <v>5</v>
      </c>
      <c r="L80" s="20">
        <f t="shared" si="32"/>
        <v>5</v>
      </c>
      <c r="M80" s="20">
        <f t="shared" si="32"/>
        <v>0</v>
      </c>
      <c r="N80" s="90">
        <f t="shared" si="29"/>
        <v>5</v>
      </c>
      <c r="O80" s="20">
        <f t="shared" si="33"/>
        <v>5</v>
      </c>
      <c r="P80" s="20">
        <f t="shared" si="33"/>
        <v>0</v>
      </c>
      <c r="Q80" s="90">
        <f t="shared" si="30"/>
        <v>5</v>
      </c>
    </row>
    <row r="81" spans="1:17" ht="25.5">
      <c r="A81" s="53" t="s">
        <v>597</v>
      </c>
      <c r="B81" s="54" t="s">
        <v>413</v>
      </c>
      <c r="C81" s="54" t="str">
        <f t="shared" si="31"/>
        <v>02 2 01 70510</v>
      </c>
      <c r="D81" s="54" t="s">
        <v>29</v>
      </c>
      <c r="E81" s="54" t="s">
        <v>82</v>
      </c>
      <c r="F81" s="54"/>
      <c r="G81" s="20">
        <f t="shared" si="32"/>
        <v>5</v>
      </c>
      <c r="H81" s="20">
        <f t="shared" si="32"/>
        <v>0</v>
      </c>
      <c r="I81" s="20">
        <f t="shared" si="27"/>
        <v>5</v>
      </c>
      <c r="J81" s="20">
        <f t="shared" si="32"/>
        <v>0</v>
      </c>
      <c r="K81" s="20">
        <f t="shared" si="28"/>
        <v>5</v>
      </c>
      <c r="L81" s="20">
        <f t="shared" si="32"/>
        <v>5</v>
      </c>
      <c r="M81" s="20">
        <f t="shared" si="32"/>
        <v>0</v>
      </c>
      <c r="N81" s="90">
        <f t="shared" si="29"/>
        <v>5</v>
      </c>
      <c r="O81" s="20">
        <f t="shared" si="33"/>
        <v>5</v>
      </c>
      <c r="P81" s="20">
        <f t="shared" si="33"/>
        <v>0</v>
      </c>
      <c r="Q81" s="90">
        <f t="shared" si="30"/>
        <v>5</v>
      </c>
    </row>
    <row r="82" spans="1:17" ht="25.5">
      <c r="A82" s="53" t="s">
        <v>354</v>
      </c>
      <c r="B82" s="54" t="s">
        <v>413</v>
      </c>
      <c r="C82" s="54" t="str">
        <f t="shared" si="31"/>
        <v>02 2 01 70510</v>
      </c>
      <c r="D82" s="54" t="s">
        <v>29</v>
      </c>
      <c r="E82" s="54" t="s">
        <v>82</v>
      </c>
      <c r="F82" s="54" t="s">
        <v>355</v>
      </c>
      <c r="G82" s="20">
        <f t="shared" si="32"/>
        <v>5</v>
      </c>
      <c r="H82" s="20">
        <f t="shared" si="32"/>
        <v>0</v>
      </c>
      <c r="I82" s="20">
        <f t="shared" si="27"/>
        <v>5</v>
      </c>
      <c r="J82" s="20">
        <f t="shared" si="32"/>
        <v>0</v>
      </c>
      <c r="K82" s="20">
        <f t="shared" si="28"/>
        <v>5</v>
      </c>
      <c r="L82" s="20">
        <f t="shared" si="32"/>
        <v>5</v>
      </c>
      <c r="M82" s="20">
        <f t="shared" si="32"/>
        <v>0</v>
      </c>
      <c r="N82" s="90">
        <f t="shared" si="29"/>
        <v>5</v>
      </c>
      <c r="O82" s="20">
        <f t="shared" si="33"/>
        <v>5</v>
      </c>
      <c r="P82" s="20">
        <f t="shared" si="33"/>
        <v>0</v>
      </c>
      <c r="Q82" s="90">
        <f t="shared" si="30"/>
        <v>5</v>
      </c>
    </row>
    <row r="83" spans="1:17" ht="25.5">
      <c r="A83" s="53" t="s">
        <v>289</v>
      </c>
      <c r="B83" s="54" t="s">
        <v>413</v>
      </c>
      <c r="C83" s="54" t="str">
        <f t="shared" si="31"/>
        <v>02 2 01 70510</v>
      </c>
      <c r="D83" s="54" t="s">
        <v>29</v>
      </c>
      <c r="E83" s="54" t="s">
        <v>82</v>
      </c>
      <c r="F83" s="54" t="s">
        <v>288</v>
      </c>
      <c r="G83" s="20">
        <f>'приложение 6'!H94</f>
        <v>5</v>
      </c>
      <c r="H83" s="20">
        <f>'приложение 6'!I94</f>
        <v>0</v>
      </c>
      <c r="I83" s="20">
        <f t="shared" si="27"/>
        <v>5</v>
      </c>
      <c r="J83" s="20">
        <f>'приложение 6'!K94</f>
        <v>0</v>
      </c>
      <c r="K83" s="20">
        <f t="shared" si="28"/>
        <v>5</v>
      </c>
      <c r="L83" s="20">
        <f>'приложение 6'!M94</f>
        <v>5</v>
      </c>
      <c r="M83" s="20">
        <f>'приложение 6'!N94</f>
        <v>0</v>
      </c>
      <c r="N83" s="90">
        <f t="shared" si="29"/>
        <v>5</v>
      </c>
      <c r="O83" s="20">
        <f>'приложение 6'!P94</f>
        <v>5</v>
      </c>
      <c r="P83" s="20">
        <f>'приложение 6'!Q94</f>
        <v>0</v>
      </c>
      <c r="Q83" s="90">
        <f t="shared" si="30"/>
        <v>5</v>
      </c>
    </row>
    <row r="84" spans="1:17" ht="15" customHeight="1">
      <c r="A84" s="53" t="s">
        <v>412</v>
      </c>
      <c r="B84" s="54" t="s">
        <v>414</v>
      </c>
      <c r="C84" s="54" t="str">
        <f>REPLACE(REPLACE(REPLACE(B84,3,," "),5,," "),8,," ")</f>
        <v>02 2 01 70560</v>
      </c>
      <c r="D84" s="54"/>
      <c r="E84" s="54"/>
      <c r="F84" s="54"/>
      <c r="G84" s="20">
        <f aca="true" t="shared" si="34" ref="G84:M87">G85</f>
        <v>10</v>
      </c>
      <c r="H84" s="20">
        <f t="shared" si="34"/>
        <v>0</v>
      </c>
      <c r="I84" s="20">
        <f t="shared" si="27"/>
        <v>10</v>
      </c>
      <c r="J84" s="20">
        <f t="shared" si="34"/>
        <v>0</v>
      </c>
      <c r="K84" s="20">
        <f t="shared" si="28"/>
        <v>10</v>
      </c>
      <c r="L84" s="20">
        <f t="shared" si="34"/>
        <v>10</v>
      </c>
      <c r="M84" s="20">
        <f t="shared" si="34"/>
        <v>0</v>
      </c>
      <c r="N84" s="90">
        <f t="shared" si="29"/>
        <v>10</v>
      </c>
      <c r="O84" s="20">
        <f aca="true" t="shared" si="35" ref="O84:P87">O85</f>
        <v>10</v>
      </c>
      <c r="P84" s="20">
        <f t="shared" si="35"/>
        <v>0</v>
      </c>
      <c r="Q84" s="90">
        <f t="shared" si="30"/>
        <v>10</v>
      </c>
    </row>
    <row r="85" spans="1:17" ht="12.75">
      <c r="A85" s="53" t="s">
        <v>6</v>
      </c>
      <c r="B85" s="54" t="s">
        <v>414</v>
      </c>
      <c r="C85" s="54" t="str">
        <f>REPLACE(REPLACE(REPLACE(B85,3,," "),5,," "),8,," ")</f>
        <v>02 2 01 70560</v>
      </c>
      <c r="D85" s="54" t="s">
        <v>29</v>
      </c>
      <c r="E85" s="54" t="s">
        <v>329</v>
      </c>
      <c r="F85" s="54"/>
      <c r="G85" s="20">
        <f t="shared" si="34"/>
        <v>10</v>
      </c>
      <c r="H85" s="20">
        <f t="shared" si="34"/>
        <v>0</v>
      </c>
      <c r="I85" s="20">
        <f t="shared" si="27"/>
        <v>10</v>
      </c>
      <c r="J85" s="20">
        <f t="shared" si="34"/>
        <v>0</v>
      </c>
      <c r="K85" s="20">
        <f t="shared" si="28"/>
        <v>10</v>
      </c>
      <c r="L85" s="20">
        <f t="shared" si="34"/>
        <v>10</v>
      </c>
      <c r="M85" s="20">
        <f t="shared" si="34"/>
        <v>0</v>
      </c>
      <c r="N85" s="90">
        <f t="shared" si="29"/>
        <v>10</v>
      </c>
      <c r="O85" s="20">
        <f t="shared" si="35"/>
        <v>10</v>
      </c>
      <c r="P85" s="20">
        <f t="shared" si="35"/>
        <v>0</v>
      </c>
      <c r="Q85" s="90">
        <f t="shared" si="30"/>
        <v>10</v>
      </c>
    </row>
    <row r="86" spans="1:17" ht="25.5">
      <c r="A86" s="53" t="s">
        <v>597</v>
      </c>
      <c r="B86" s="54" t="s">
        <v>414</v>
      </c>
      <c r="C86" s="54" t="str">
        <f>REPLACE(REPLACE(REPLACE(B86,3,," "),5,," "),8,," ")</f>
        <v>02 2 01 70560</v>
      </c>
      <c r="D86" s="54" t="s">
        <v>29</v>
      </c>
      <c r="E86" s="54" t="s">
        <v>82</v>
      </c>
      <c r="F86" s="54"/>
      <c r="G86" s="20">
        <f t="shared" si="34"/>
        <v>10</v>
      </c>
      <c r="H86" s="20">
        <f t="shared" si="34"/>
        <v>0</v>
      </c>
      <c r="I86" s="20">
        <f t="shared" si="27"/>
        <v>10</v>
      </c>
      <c r="J86" s="20">
        <f t="shared" si="34"/>
        <v>0</v>
      </c>
      <c r="K86" s="20">
        <f t="shared" si="28"/>
        <v>10</v>
      </c>
      <c r="L86" s="20">
        <f t="shared" si="34"/>
        <v>10</v>
      </c>
      <c r="M86" s="20">
        <f t="shared" si="34"/>
        <v>0</v>
      </c>
      <c r="N86" s="90">
        <f t="shared" si="29"/>
        <v>10</v>
      </c>
      <c r="O86" s="20">
        <f t="shared" si="35"/>
        <v>10</v>
      </c>
      <c r="P86" s="20">
        <f t="shared" si="35"/>
        <v>0</v>
      </c>
      <c r="Q86" s="90">
        <f t="shared" si="30"/>
        <v>10</v>
      </c>
    </row>
    <row r="87" spans="1:17" ht="25.5">
      <c r="A87" s="53" t="s">
        <v>354</v>
      </c>
      <c r="B87" s="54" t="s">
        <v>414</v>
      </c>
      <c r="C87" s="54" t="str">
        <f>REPLACE(REPLACE(REPLACE(B87,3,," "),5,," "),8,," ")</f>
        <v>02 2 01 70560</v>
      </c>
      <c r="D87" s="54" t="s">
        <v>29</v>
      </c>
      <c r="E87" s="54" t="s">
        <v>82</v>
      </c>
      <c r="F87" s="54" t="s">
        <v>355</v>
      </c>
      <c r="G87" s="20">
        <f t="shared" si="34"/>
        <v>10</v>
      </c>
      <c r="H87" s="20">
        <f t="shared" si="34"/>
        <v>0</v>
      </c>
      <c r="I87" s="20">
        <f t="shared" si="27"/>
        <v>10</v>
      </c>
      <c r="J87" s="20">
        <f t="shared" si="34"/>
        <v>0</v>
      </c>
      <c r="K87" s="20">
        <f t="shared" si="28"/>
        <v>10</v>
      </c>
      <c r="L87" s="20">
        <f t="shared" si="34"/>
        <v>10</v>
      </c>
      <c r="M87" s="20">
        <f t="shared" si="34"/>
        <v>0</v>
      </c>
      <c r="N87" s="90">
        <f t="shared" si="29"/>
        <v>10</v>
      </c>
      <c r="O87" s="20">
        <f t="shared" si="35"/>
        <v>10</v>
      </c>
      <c r="P87" s="20">
        <f t="shared" si="35"/>
        <v>0</v>
      </c>
      <c r="Q87" s="90">
        <f t="shared" si="30"/>
        <v>10</v>
      </c>
    </row>
    <row r="88" spans="1:17" ht="25.5">
      <c r="A88" s="53" t="s">
        <v>289</v>
      </c>
      <c r="B88" s="54" t="s">
        <v>414</v>
      </c>
      <c r="C88" s="54" t="str">
        <f>REPLACE(REPLACE(REPLACE(B88,3,," "),5,," "),8,," ")</f>
        <v>02 2 01 70560</v>
      </c>
      <c r="D88" s="54" t="s">
        <v>29</v>
      </c>
      <c r="E88" s="54" t="s">
        <v>82</v>
      </c>
      <c r="F88" s="54" t="s">
        <v>288</v>
      </c>
      <c r="G88" s="20">
        <f>'приложение 6'!H97</f>
        <v>10</v>
      </c>
      <c r="H88" s="20">
        <f>'приложение 6'!I97</f>
        <v>0</v>
      </c>
      <c r="I88" s="20">
        <f t="shared" si="27"/>
        <v>10</v>
      </c>
      <c r="J88" s="20">
        <f>'приложение 6'!K97</f>
        <v>0</v>
      </c>
      <c r="K88" s="20">
        <f t="shared" si="28"/>
        <v>10</v>
      </c>
      <c r="L88" s="20">
        <f>'приложение 6'!M97</f>
        <v>10</v>
      </c>
      <c r="M88" s="20">
        <f>'приложение 6'!N97</f>
        <v>0</v>
      </c>
      <c r="N88" s="90">
        <f t="shared" si="29"/>
        <v>10</v>
      </c>
      <c r="O88" s="20">
        <f>'приложение 6'!P97</f>
        <v>10</v>
      </c>
      <c r="P88" s="20">
        <f>'приложение 6'!Q97</f>
        <v>0</v>
      </c>
      <c r="Q88" s="90">
        <f t="shared" si="30"/>
        <v>10</v>
      </c>
    </row>
    <row r="89" spans="1:17" ht="28.5" customHeight="1">
      <c r="A89" s="53" t="s">
        <v>620</v>
      </c>
      <c r="B89" s="54" t="s">
        <v>122</v>
      </c>
      <c r="C89" s="54" t="str">
        <f aca="true" t="shared" si="36" ref="C89:C157">REPLACE(REPLACE(REPLACE(B89,3,," "),5,," "),8,," ")</f>
        <v>03 0 00 00000</v>
      </c>
      <c r="D89" s="54"/>
      <c r="E89" s="54"/>
      <c r="F89" s="54"/>
      <c r="G89" s="20">
        <f>G90+G102</f>
        <v>1268.4850000000001</v>
      </c>
      <c r="H89" s="20">
        <f>H90+H102</f>
        <v>0</v>
      </c>
      <c r="I89" s="20">
        <f t="shared" si="27"/>
        <v>1268.4850000000001</v>
      </c>
      <c r="J89" s="20">
        <f>J90+J102</f>
        <v>0.306</v>
      </c>
      <c r="K89" s="20">
        <f t="shared" si="28"/>
        <v>1268.7910000000002</v>
      </c>
      <c r="L89" s="20">
        <f>L90+L102</f>
        <v>1268.915</v>
      </c>
      <c r="M89" s="20">
        <f>M90+M102</f>
        <v>0</v>
      </c>
      <c r="N89" s="90">
        <f t="shared" si="29"/>
        <v>1268.915</v>
      </c>
      <c r="O89" s="20">
        <f>O90+O102</f>
        <v>1298.31</v>
      </c>
      <c r="P89" s="20">
        <f>P90+P102</f>
        <v>0</v>
      </c>
      <c r="Q89" s="90">
        <f t="shared" si="30"/>
        <v>1298.31</v>
      </c>
    </row>
    <row r="90" spans="1:17" ht="25.5">
      <c r="A90" s="53" t="s">
        <v>335</v>
      </c>
      <c r="B90" s="54" t="s">
        <v>123</v>
      </c>
      <c r="C90" s="54" t="str">
        <f t="shared" si="36"/>
        <v>03 1 00 00000</v>
      </c>
      <c r="D90" s="54"/>
      <c r="E90" s="54"/>
      <c r="F90" s="54"/>
      <c r="G90" s="20">
        <f>G91</f>
        <v>500</v>
      </c>
      <c r="H90" s="20">
        <f>H91</f>
        <v>0</v>
      </c>
      <c r="I90" s="20">
        <f t="shared" si="27"/>
        <v>500</v>
      </c>
      <c r="J90" s="20">
        <f>J91</f>
        <v>0</v>
      </c>
      <c r="K90" s="20">
        <f t="shared" si="28"/>
        <v>500</v>
      </c>
      <c r="L90" s="20">
        <f>L91</f>
        <v>500</v>
      </c>
      <c r="M90" s="20">
        <f>M91</f>
        <v>0</v>
      </c>
      <c r="N90" s="90">
        <f t="shared" si="29"/>
        <v>500</v>
      </c>
      <c r="O90" s="20">
        <f>O91</f>
        <v>500</v>
      </c>
      <c r="P90" s="20">
        <f>P91</f>
        <v>0</v>
      </c>
      <c r="Q90" s="90">
        <f t="shared" si="30"/>
        <v>500</v>
      </c>
    </row>
    <row r="91" spans="1:17" ht="25.5">
      <c r="A91" s="53" t="s">
        <v>248</v>
      </c>
      <c r="B91" s="54" t="s">
        <v>124</v>
      </c>
      <c r="C91" s="54" t="str">
        <f t="shared" si="36"/>
        <v>03 1 01 00000</v>
      </c>
      <c r="D91" s="54"/>
      <c r="E91" s="54"/>
      <c r="F91" s="54"/>
      <c r="G91" s="20">
        <f>G92+G97</f>
        <v>500</v>
      </c>
      <c r="H91" s="20">
        <f>H92+H97</f>
        <v>0</v>
      </c>
      <c r="I91" s="20">
        <f t="shared" si="27"/>
        <v>500</v>
      </c>
      <c r="J91" s="20">
        <f>J92+J97</f>
        <v>0</v>
      </c>
      <c r="K91" s="20">
        <f t="shared" si="28"/>
        <v>500</v>
      </c>
      <c r="L91" s="20">
        <f>L92+L97</f>
        <v>500</v>
      </c>
      <c r="M91" s="20">
        <f>M92+M97</f>
        <v>0</v>
      </c>
      <c r="N91" s="90">
        <f t="shared" si="29"/>
        <v>500</v>
      </c>
      <c r="O91" s="20">
        <f>O92+O97</f>
        <v>500</v>
      </c>
      <c r="P91" s="20">
        <f>P92+P97</f>
        <v>0</v>
      </c>
      <c r="Q91" s="90">
        <f t="shared" si="30"/>
        <v>500</v>
      </c>
    </row>
    <row r="92" spans="1:17" ht="12.75">
      <c r="A92" s="53" t="s">
        <v>48</v>
      </c>
      <c r="B92" s="54" t="s">
        <v>125</v>
      </c>
      <c r="C92" s="54" t="str">
        <f t="shared" si="36"/>
        <v>03 1 01 71010</v>
      </c>
      <c r="D92" s="54"/>
      <c r="E92" s="54"/>
      <c r="F92" s="54"/>
      <c r="G92" s="20">
        <f aca="true" t="shared" si="37" ref="G92:M95">G93</f>
        <v>500</v>
      </c>
      <c r="H92" s="20">
        <f t="shared" si="37"/>
        <v>0</v>
      </c>
      <c r="I92" s="20">
        <f t="shared" si="27"/>
        <v>500</v>
      </c>
      <c r="J92" s="20">
        <f t="shared" si="37"/>
        <v>0</v>
      </c>
      <c r="K92" s="20">
        <f t="shared" si="28"/>
        <v>500</v>
      </c>
      <c r="L92" s="20">
        <f t="shared" si="37"/>
        <v>500</v>
      </c>
      <c r="M92" s="20">
        <f t="shared" si="37"/>
        <v>0</v>
      </c>
      <c r="N92" s="90">
        <f t="shared" si="29"/>
        <v>500</v>
      </c>
      <c r="O92" s="20">
        <f aca="true" t="shared" si="38" ref="O92:P95">O93</f>
        <v>500</v>
      </c>
      <c r="P92" s="20">
        <f t="shared" si="38"/>
        <v>0</v>
      </c>
      <c r="Q92" s="90">
        <f t="shared" si="30"/>
        <v>500</v>
      </c>
    </row>
    <row r="93" spans="1:17" ht="12.75">
      <c r="A93" s="53" t="s">
        <v>6</v>
      </c>
      <c r="B93" s="54" t="s">
        <v>125</v>
      </c>
      <c r="C93" s="54" t="str">
        <f t="shared" si="36"/>
        <v>03 1 01 71010</v>
      </c>
      <c r="D93" s="54" t="s">
        <v>29</v>
      </c>
      <c r="E93" s="54"/>
      <c r="F93" s="54"/>
      <c r="G93" s="20">
        <f t="shared" si="37"/>
        <v>500</v>
      </c>
      <c r="H93" s="20">
        <f t="shared" si="37"/>
        <v>0</v>
      </c>
      <c r="I93" s="20">
        <f t="shared" si="27"/>
        <v>500</v>
      </c>
      <c r="J93" s="20">
        <f t="shared" si="37"/>
        <v>0</v>
      </c>
      <c r="K93" s="20">
        <f t="shared" si="28"/>
        <v>500</v>
      </c>
      <c r="L93" s="20">
        <f t="shared" si="37"/>
        <v>500</v>
      </c>
      <c r="M93" s="20">
        <f t="shared" si="37"/>
        <v>0</v>
      </c>
      <c r="N93" s="90">
        <f t="shared" si="29"/>
        <v>500</v>
      </c>
      <c r="O93" s="20">
        <f t="shared" si="38"/>
        <v>500</v>
      </c>
      <c r="P93" s="20">
        <f t="shared" si="38"/>
        <v>0</v>
      </c>
      <c r="Q93" s="90">
        <f t="shared" si="30"/>
        <v>500</v>
      </c>
    </row>
    <row r="94" spans="1:17" ht="25.5">
      <c r="A94" s="53" t="s">
        <v>8</v>
      </c>
      <c r="B94" s="54" t="s">
        <v>125</v>
      </c>
      <c r="C94" s="54" t="str">
        <f t="shared" si="36"/>
        <v>03 1 01 71010</v>
      </c>
      <c r="D94" s="54" t="s">
        <v>29</v>
      </c>
      <c r="E94" s="54" t="s">
        <v>80</v>
      </c>
      <c r="F94" s="54"/>
      <c r="G94" s="20">
        <f t="shared" si="37"/>
        <v>500</v>
      </c>
      <c r="H94" s="20">
        <f t="shared" si="37"/>
        <v>0</v>
      </c>
      <c r="I94" s="20">
        <f t="shared" si="27"/>
        <v>500</v>
      </c>
      <c r="J94" s="20">
        <f t="shared" si="37"/>
        <v>0</v>
      </c>
      <c r="K94" s="20">
        <f t="shared" si="28"/>
        <v>500</v>
      </c>
      <c r="L94" s="20">
        <f t="shared" si="37"/>
        <v>500</v>
      </c>
      <c r="M94" s="20">
        <f t="shared" si="37"/>
        <v>0</v>
      </c>
      <c r="N94" s="90">
        <f t="shared" si="29"/>
        <v>500</v>
      </c>
      <c r="O94" s="20">
        <f t="shared" si="38"/>
        <v>500</v>
      </c>
      <c r="P94" s="20">
        <f t="shared" si="38"/>
        <v>0</v>
      </c>
      <c r="Q94" s="90">
        <f t="shared" si="30"/>
        <v>500</v>
      </c>
    </row>
    <row r="95" spans="1:17" ht="38.25">
      <c r="A95" s="63" t="s">
        <v>352</v>
      </c>
      <c r="B95" s="54" t="s">
        <v>125</v>
      </c>
      <c r="C95" s="54" t="str">
        <f t="shared" si="36"/>
        <v>03 1 01 71010</v>
      </c>
      <c r="D95" s="54" t="s">
        <v>29</v>
      </c>
      <c r="E95" s="54" t="s">
        <v>80</v>
      </c>
      <c r="F95" s="54" t="s">
        <v>353</v>
      </c>
      <c r="G95" s="20">
        <f t="shared" si="37"/>
        <v>500</v>
      </c>
      <c r="H95" s="20">
        <f t="shared" si="37"/>
        <v>0</v>
      </c>
      <c r="I95" s="20">
        <f t="shared" si="27"/>
        <v>500</v>
      </c>
      <c r="J95" s="20">
        <f t="shared" si="37"/>
        <v>0</v>
      </c>
      <c r="K95" s="20">
        <f t="shared" si="28"/>
        <v>500</v>
      </c>
      <c r="L95" s="20">
        <f t="shared" si="37"/>
        <v>500</v>
      </c>
      <c r="M95" s="20">
        <f t="shared" si="37"/>
        <v>0</v>
      </c>
      <c r="N95" s="90">
        <f t="shared" si="29"/>
        <v>500</v>
      </c>
      <c r="O95" s="20">
        <f t="shared" si="38"/>
        <v>500</v>
      </c>
      <c r="P95" s="20">
        <f t="shared" si="38"/>
        <v>0</v>
      </c>
      <c r="Q95" s="90">
        <f t="shared" si="30"/>
        <v>500</v>
      </c>
    </row>
    <row r="96" spans="1:17" ht="12.75">
      <c r="A96" s="63" t="s">
        <v>286</v>
      </c>
      <c r="B96" s="54" t="s">
        <v>125</v>
      </c>
      <c r="C96" s="54" t="str">
        <f t="shared" si="36"/>
        <v>03 1 01 71010</v>
      </c>
      <c r="D96" s="54" t="s">
        <v>29</v>
      </c>
      <c r="E96" s="54" t="s">
        <v>80</v>
      </c>
      <c r="F96" s="54" t="s">
        <v>285</v>
      </c>
      <c r="G96" s="20">
        <f>'приложение 6'!H109</f>
        <v>500</v>
      </c>
      <c r="H96" s="20">
        <f>'приложение 6'!I109</f>
        <v>0</v>
      </c>
      <c r="I96" s="20">
        <f t="shared" si="27"/>
        <v>500</v>
      </c>
      <c r="J96" s="20">
        <f>'приложение 6'!K109</f>
        <v>0</v>
      </c>
      <c r="K96" s="20">
        <f t="shared" si="28"/>
        <v>500</v>
      </c>
      <c r="L96" s="20">
        <f>'приложение 6'!M109</f>
        <v>500</v>
      </c>
      <c r="M96" s="20">
        <f>'приложение 6'!N109</f>
        <v>0</v>
      </c>
      <c r="N96" s="90">
        <f t="shared" si="29"/>
        <v>500</v>
      </c>
      <c r="O96" s="20">
        <f>'приложение 6'!P109</f>
        <v>500</v>
      </c>
      <c r="P96" s="20">
        <f>'приложение 6'!Q109</f>
        <v>0</v>
      </c>
      <c r="Q96" s="90">
        <f t="shared" si="30"/>
        <v>500</v>
      </c>
    </row>
    <row r="97" spans="1:17" ht="13.5" customHeight="1" hidden="1">
      <c r="A97" s="53" t="s">
        <v>49</v>
      </c>
      <c r="B97" s="54" t="s">
        <v>126</v>
      </c>
      <c r="C97" s="54" t="str">
        <f t="shared" si="36"/>
        <v>03 1 01 71030</v>
      </c>
      <c r="D97" s="54"/>
      <c r="E97" s="54"/>
      <c r="F97" s="54"/>
      <c r="G97" s="20">
        <f aca="true" t="shared" si="39" ref="G97:M100">G98</f>
        <v>0</v>
      </c>
      <c r="H97" s="20">
        <f t="shared" si="39"/>
        <v>0</v>
      </c>
      <c r="I97" s="20">
        <f t="shared" si="27"/>
        <v>0</v>
      </c>
      <c r="J97" s="20">
        <f t="shared" si="39"/>
        <v>0</v>
      </c>
      <c r="K97" s="20">
        <f t="shared" si="28"/>
        <v>0</v>
      </c>
      <c r="L97" s="20">
        <f t="shared" si="39"/>
        <v>0</v>
      </c>
      <c r="M97" s="20">
        <f t="shared" si="39"/>
        <v>0</v>
      </c>
      <c r="N97" s="90">
        <f t="shared" si="29"/>
        <v>0</v>
      </c>
      <c r="O97" s="20">
        <f aca="true" t="shared" si="40" ref="O97:P100">O98</f>
        <v>0</v>
      </c>
      <c r="P97" s="20">
        <f t="shared" si="40"/>
        <v>0</v>
      </c>
      <c r="Q97" s="90">
        <f t="shared" si="30"/>
        <v>0</v>
      </c>
    </row>
    <row r="98" spans="1:17" ht="13.5" customHeight="1" hidden="1">
      <c r="A98" s="53" t="s">
        <v>6</v>
      </c>
      <c r="B98" s="54" t="s">
        <v>126</v>
      </c>
      <c r="C98" s="54" t="str">
        <f t="shared" si="36"/>
        <v>03 1 01 71030</v>
      </c>
      <c r="D98" s="54" t="s">
        <v>29</v>
      </c>
      <c r="E98" s="54"/>
      <c r="F98" s="54"/>
      <c r="G98" s="20">
        <f t="shared" si="39"/>
        <v>0</v>
      </c>
      <c r="H98" s="20">
        <f t="shared" si="39"/>
        <v>0</v>
      </c>
      <c r="I98" s="20">
        <f t="shared" si="27"/>
        <v>0</v>
      </c>
      <c r="J98" s="20">
        <f t="shared" si="39"/>
        <v>0</v>
      </c>
      <c r="K98" s="20">
        <f t="shared" si="28"/>
        <v>0</v>
      </c>
      <c r="L98" s="20">
        <f t="shared" si="39"/>
        <v>0</v>
      </c>
      <c r="M98" s="20">
        <f t="shared" si="39"/>
        <v>0</v>
      </c>
      <c r="N98" s="90">
        <f t="shared" si="29"/>
        <v>0</v>
      </c>
      <c r="O98" s="20">
        <f t="shared" si="40"/>
        <v>0</v>
      </c>
      <c r="P98" s="20">
        <f t="shared" si="40"/>
        <v>0</v>
      </c>
      <c r="Q98" s="90">
        <f t="shared" si="30"/>
        <v>0</v>
      </c>
    </row>
    <row r="99" spans="1:17" ht="25.5" hidden="1">
      <c r="A99" s="53" t="s">
        <v>8</v>
      </c>
      <c r="B99" s="54" t="s">
        <v>126</v>
      </c>
      <c r="C99" s="54" t="str">
        <f t="shared" si="36"/>
        <v>03 1 01 71030</v>
      </c>
      <c r="D99" s="54" t="s">
        <v>29</v>
      </c>
      <c r="E99" s="54" t="s">
        <v>80</v>
      </c>
      <c r="F99" s="54"/>
      <c r="G99" s="20">
        <f t="shared" si="39"/>
        <v>0</v>
      </c>
      <c r="H99" s="20">
        <f t="shared" si="39"/>
        <v>0</v>
      </c>
      <c r="I99" s="20">
        <f t="shared" si="27"/>
        <v>0</v>
      </c>
      <c r="J99" s="20">
        <f t="shared" si="39"/>
        <v>0</v>
      </c>
      <c r="K99" s="20">
        <f t="shared" si="28"/>
        <v>0</v>
      </c>
      <c r="L99" s="20">
        <f t="shared" si="39"/>
        <v>0</v>
      </c>
      <c r="M99" s="20">
        <f t="shared" si="39"/>
        <v>0</v>
      </c>
      <c r="N99" s="90">
        <f t="shared" si="29"/>
        <v>0</v>
      </c>
      <c r="O99" s="20">
        <f t="shared" si="40"/>
        <v>0</v>
      </c>
      <c r="P99" s="20">
        <f t="shared" si="40"/>
        <v>0</v>
      </c>
      <c r="Q99" s="90">
        <f t="shared" si="30"/>
        <v>0</v>
      </c>
    </row>
    <row r="100" spans="1:17" ht="25.5" hidden="1">
      <c r="A100" s="53" t="s">
        <v>354</v>
      </c>
      <c r="B100" s="54" t="s">
        <v>126</v>
      </c>
      <c r="C100" s="54" t="str">
        <f t="shared" si="36"/>
        <v>03 1 01 71030</v>
      </c>
      <c r="D100" s="54" t="s">
        <v>29</v>
      </c>
      <c r="E100" s="54" t="s">
        <v>80</v>
      </c>
      <c r="F100" s="54" t="s">
        <v>355</v>
      </c>
      <c r="G100" s="20">
        <f t="shared" si="39"/>
        <v>0</v>
      </c>
      <c r="H100" s="20">
        <f t="shared" si="39"/>
        <v>0</v>
      </c>
      <c r="I100" s="20">
        <f t="shared" si="27"/>
        <v>0</v>
      </c>
      <c r="J100" s="20">
        <f t="shared" si="39"/>
        <v>0</v>
      </c>
      <c r="K100" s="20">
        <f t="shared" si="28"/>
        <v>0</v>
      </c>
      <c r="L100" s="20">
        <f t="shared" si="39"/>
        <v>0</v>
      </c>
      <c r="M100" s="20">
        <f t="shared" si="39"/>
        <v>0</v>
      </c>
      <c r="N100" s="90">
        <f t="shared" si="29"/>
        <v>0</v>
      </c>
      <c r="O100" s="20">
        <f t="shared" si="40"/>
        <v>0</v>
      </c>
      <c r="P100" s="20">
        <f t="shared" si="40"/>
        <v>0</v>
      </c>
      <c r="Q100" s="90">
        <f t="shared" si="30"/>
        <v>0</v>
      </c>
    </row>
    <row r="101" spans="1:17" ht="25.5" hidden="1">
      <c r="A101" s="53" t="s">
        <v>289</v>
      </c>
      <c r="B101" s="54" t="s">
        <v>126</v>
      </c>
      <c r="C101" s="54" t="str">
        <f t="shared" si="36"/>
        <v>03 1 01 71030</v>
      </c>
      <c r="D101" s="54" t="s">
        <v>29</v>
      </c>
      <c r="E101" s="54" t="s">
        <v>80</v>
      </c>
      <c r="F101" s="54" t="s">
        <v>288</v>
      </c>
      <c r="G101" s="20">
        <f>'приложение 6'!H112</f>
        <v>0</v>
      </c>
      <c r="H101" s="20">
        <f>'приложение 6'!I112</f>
        <v>0</v>
      </c>
      <c r="I101" s="20">
        <f t="shared" si="27"/>
        <v>0</v>
      </c>
      <c r="J101" s="20">
        <f>'приложение 6'!K112</f>
        <v>0</v>
      </c>
      <c r="K101" s="20">
        <f t="shared" si="28"/>
        <v>0</v>
      </c>
      <c r="L101" s="20">
        <f>'приложение 6'!M112</f>
        <v>0</v>
      </c>
      <c r="M101" s="20">
        <f>'приложение 6'!N112</f>
        <v>0</v>
      </c>
      <c r="N101" s="90">
        <f t="shared" si="29"/>
        <v>0</v>
      </c>
      <c r="O101" s="20">
        <f>'приложение 6'!P112</f>
        <v>0</v>
      </c>
      <c r="P101" s="20">
        <f>'приложение 6'!Q112</f>
        <v>0</v>
      </c>
      <c r="Q101" s="90">
        <f t="shared" si="30"/>
        <v>0</v>
      </c>
    </row>
    <row r="102" spans="1:17" ht="38.25">
      <c r="A102" s="53" t="s">
        <v>621</v>
      </c>
      <c r="B102" s="54" t="s">
        <v>127</v>
      </c>
      <c r="C102" s="54" t="str">
        <f t="shared" si="36"/>
        <v>03 2 00 00000</v>
      </c>
      <c r="D102" s="54"/>
      <c r="E102" s="54"/>
      <c r="F102" s="54"/>
      <c r="G102" s="20">
        <f aca="true" t="shared" si="41" ref="G102:M105">G103</f>
        <v>768.485</v>
      </c>
      <c r="H102" s="20">
        <f t="shared" si="41"/>
        <v>0</v>
      </c>
      <c r="I102" s="20">
        <f t="shared" si="27"/>
        <v>768.485</v>
      </c>
      <c r="J102" s="20">
        <f t="shared" si="41"/>
        <v>0.306</v>
      </c>
      <c r="K102" s="20">
        <f t="shared" si="28"/>
        <v>768.791</v>
      </c>
      <c r="L102" s="20">
        <f t="shared" si="41"/>
        <v>768.915</v>
      </c>
      <c r="M102" s="20">
        <f t="shared" si="41"/>
        <v>0</v>
      </c>
      <c r="N102" s="90">
        <f t="shared" si="29"/>
        <v>768.915</v>
      </c>
      <c r="O102" s="20">
        <f aca="true" t="shared" si="42" ref="O102:P105">O103</f>
        <v>798.31</v>
      </c>
      <c r="P102" s="20">
        <f t="shared" si="42"/>
        <v>0</v>
      </c>
      <c r="Q102" s="90">
        <f t="shared" si="30"/>
        <v>798.31</v>
      </c>
    </row>
    <row r="103" spans="1:17" ht="25.5">
      <c r="A103" s="53" t="s">
        <v>249</v>
      </c>
      <c r="B103" s="54" t="s">
        <v>128</v>
      </c>
      <c r="C103" s="54" t="str">
        <f t="shared" si="36"/>
        <v>03 2 01 00000</v>
      </c>
      <c r="D103" s="54"/>
      <c r="E103" s="54"/>
      <c r="F103" s="54"/>
      <c r="G103" s="20">
        <f t="shared" si="41"/>
        <v>768.485</v>
      </c>
      <c r="H103" s="20">
        <f t="shared" si="41"/>
        <v>0</v>
      </c>
      <c r="I103" s="20">
        <f t="shared" si="27"/>
        <v>768.485</v>
      </c>
      <c r="J103" s="20">
        <f t="shared" si="41"/>
        <v>0.306</v>
      </c>
      <c r="K103" s="20">
        <f t="shared" si="28"/>
        <v>768.791</v>
      </c>
      <c r="L103" s="20">
        <f t="shared" si="41"/>
        <v>768.915</v>
      </c>
      <c r="M103" s="20">
        <f t="shared" si="41"/>
        <v>0</v>
      </c>
      <c r="N103" s="90">
        <f t="shared" si="29"/>
        <v>768.915</v>
      </c>
      <c r="O103" s="20">
        <f t="shared" si="42"/>
        <v>798.31</v>
      </c>
      <c r="P103" s="20">
        <f t="shared" si="42"/>
        <v>0</v>
      </c>
      <c r="Q103" s="90">
        <f t="shared" si="30"/>
        <v>798.31</v>
      </c>
    </row>
    <row r="104" spans="1:17" ht="13.5" customHeight="1">
      <c r="A104" s="53" t="s">
        <v>50</v>
      </c>
      <c r="B104" s="54" t="s">
        <v>129</v>
      </c>
      <c r="C104" s="54" t="str">
        <f t="shared" si="36"/>
        <v>03 2 01 71020</v>
      </c>
      <c r="D104" s="54"/>
      <c r="E104" s="54"/>
      <c r="F104" s="54"/>
      <c r="G104" s="20">
        <f t="shared" si="41"/>
        <v>768.485</v>
      </c>
      <c r="H104" s="20">
        <f t="shared" si="41"/>
        <v>0</v>
      </c>
      <c r="I104" s="20">
        <f t="shared" si="27"/>
        <v>768.485</v>
      </c>
      <c r="J104" s="20">
        <f t="shared" si="41"/>
        <v>0.306</v>
      </c>
      <c r="K104" s="20">
        <f t="shared" si="28"/>
        <v>768.791</v>
      </c>
      <c r="L104" s="20">
        <f t="shared" si="41"/>
        <v>768.915</v>
      </c>
      <c r="M104" s="20">
        <f t="shared" si="41"/>
        <v>0</v>
      </c>
      <c r="N104" s="90">
        <f t="shared" si="29"/>
        <v>768.915</v>
      </c>
      <c r="O104" s="20">
        <f t="shared" si="42"/>
        <v>798.31</v>
      </c>
      <c r="P104" s="20">
        <f t="shared" si="42"/>
        <v>0</v>
      </c>
      <c r="Q104" s="90">
        <f t="shared" si="30"/>
        <v>798.31</v>
      </c>
    </row>
    <row r="105" spans="1:17" ht="14.25" customHeight="1">
      <c r="A105" s="53" t="s">
        <v>6</v>
      </c>
      <c r="B105" s="54" t="s">
        <v>129</v>
      </c>
      <c r="C105" s="54" t="str">
        <f t="shared" si="36"/>
        <v>03 2 01 71020</v>
      </c>
      <c r="D105" s="54" t="s">
        <v>29</v>
      </c>
      <c r="E105" s="54"/>
      <c r="F105" s="54"/>
      <c r="G105" s="20">
        <f t="shared" si="41"/>
        <v>768.485</v>
      </c>
      <c r="H105" s="20">
        <f t="shared" si="41"/>
        <v>0</v>
      </c>
      <c r="I105" s="20">
        <f t="shared" si="27"/>
        <v>768.485</v>
      </c>
      <c r="J105" s="20">
        <f t="shared" si="41"/>
        <v>0.306</v>
      </c>
      <c r="K105" s="20">
        <f t="shared" si="28"/>
        <v>768.791</v>
      </c>
      <c r="L105" s="20">
        <f t="shared" si="41"/>
        <v>768.915</v>
      </c>
      <c r="M105" s="20">
        <f t="shared" si="41"/>
        <v>0</v>
      </c>
      <c r="N105" s="90">
        <f t="shared" si="29"/>
        <v>768.915</v>
      </c>
      <c r="O105" s="20">
        <f t="shared" si="42"/>
        <v>798.31</v>
      </c>
      <c r="P105" s="20">
        <f t="shared" si="42"/>
        <v>0</v>
      </c>
      <c r="Q105" s="90">
        <f t="shared" si="30"/>
        <v>798.31</v>
      </c>
    </row>
    <row r="106" spans="1:17" ht="25.5">
      <c r="A106" s="53" t="s">
        <v>8</v>
      </c>
      <c r="B106" s="54" t="s">
        <v>129</v>
      </c>
      <c r="C106" s="54" t="str">
        <f t="shared" si="36"/>
        <v>03 2 01 71020</v>
      </c>
      <c r="D106" s="54" t="s">
        <v>29</v>
      </c>
      <c r="E106" s="54" t="s">
        <v>80</v>
      </c>
      <c r="F106" s="54"/>
      <c r="G106" s="20">
        <f>G108</f>
        <v>768.485</v>
      </c>
      <c r="H106" s="20">
        <f>H108</f>
        <v>0</v>
      </c>
      <c r="I106" s="20">
        <f t="shared" si="27"/>
        <v>768.485</v>
      </c>
      <c r="J106" s="20">
        <f>J108</f>
        <v>0.306</v>
      </c>
      <c r="K106" s="20">
        <f t="shared" si="28"/>
        <v>768.791</v>
      </c>
      <c r="L106" s="20">
        <f>L108</f>
        <v>768.915</v>
      </c>
      <c r="M106" s="20">
        <f>M108</f>
        <v>0</v>
      </c>
      <c r="N106" s="90">
        <f t="shared" si="29"/>
        <v>768.915</v>
      </c>
      <c r="O106" s="20">
        <f>O108</f>
        <v>798.31</v>
      </c>
      <c r="P106" s="20">
        <f>P108</f>
        <v>0</v>
      </c>
      <c r="Q106" s="90">
        <f t="shared" si="30"/>
        <v>798.31</v>
      </c>
    </row>
    <row r="107" spans="1:17" ht="25.5">
      <c r="A107" s="53" t="s">
        <v>354</v>
      </c>
      <c r="B107" s="54" t="s">
        <v>129</v>
      </c>
      <c r="C107" s="54" t="str">
        <f t="shared" si="36"/>
        <v>03 2 01 71020</v>
      </c>
      <c r="D107" s="54" t="s">
        <v>29</v>
      </c>
      <c r="E107" s="54" t="s">
        <v>80</v>
      </c>
      <c r="F107" s="54" t="s">
        <v>355</v>
      </c>
      <c r="G107" s="20">
        <f>G108</f>
        <v>768.485</v>
      </c>
      <c r="H107" s="20">
        <f>H108</f>
        <v>0</v>
      </c>
      <c r="I107" s="20">
        <f t="shared" si="27"/>
        <v>768.485</v>
      </c>
      <c r="J107" s="20">
        <f>J108</f>
        <v>0.306</v>
      </c>
      <c r="K107" s="20">
        <f t="shared" si="28"/>
        <v>768.791</v>
      </c>
      <c r="L107" s="20">
        <f>L108</f>
        <v>768.915</v>
      </c>
      <c r="M107" s="20">
        <f>M108</f>
        <v>0</v>
      </c>
      <c r="N107" s="90">
        <f t="shared" si="29"/>
        <v>768.915</v>
      </c>
      <c r="O107" s="20">
        <f>O108</f>
        <v>798.31</v>
      </c>
      <c r="P107" s="20">
        <f>P108</f>
        <v>0</v>
      </c>
      <c r="Q107" s="90">
        <f t="shared" si="30"/>
        <v>798.31</v>
      </c>
    </row>
    <row r="108" spans="1:17" ht="25.5">
      <c r="A108" s="53" t="s">
        <v>289</v>
      </c>
      <c r="B108" s="54" t="s">
        <v>129</v>
      </c>
      <c r="C108" s="54" t="str">
        <f t="shared" si="36"/>
        <v>03 2 01 71020</v>
      </c>
      <c r="D108" s="54" t="s">
        <v>29</v>
      </c>
      <c r="E108" s="54" t="s">
        <v>80</v>
      </c>
      <c r="F108" s="54" t="s">
        <v>288</v>
      </c>
      <c r="G108" s="20">
        <f>'приложение 6'!H117</f>
        <v>768.485</v>
      </c>
      <c r="H108" s="20">
        <f>'приложение 6'!I117</f>
        <v>0</v>
      </c>
      <c r="I108" s="20">
        <f t="shared" si="27"/>
        <v>768.485</v>
      </c>
      <c r="J108" s="20">
        <f>'приложение 6'!K117</f>
        <v>0.306</v>
      </c>
      <c r="K108" s="20">
        <f t="shared" si="28"/>
        <v>768.791</v>
      </c>
      <c r="L108" s="20">
        <f>'приложение 6'!M117</f>
        <v>768.915</v>
      </c>
      <c r="M108" s="20">
        <f>'приложение 6'!N117</f>
        <v>0</v>
      </c>
      <c r="N108" s="90">
        <f t="shared" si="29"/>
        <v>768.915</v>
      </c>
      <c r="O108" s="20">
        <f>'приложение 6'!P117</f>
        <v>798.31</v>
      </c>
      <c r="P108" s="20">
        <f>'приложение 6'!Q117</f>
        <v>0</v>
      </c>
      <c r="Q108" s="90">
        <f t="shared" si="30"/>
        <v>798.31</v>
      </c>
    </row>
    <row r="109" spans="1:17" ht="25.5">
      <c r="A109" s="53" t="s">
        <v>605</v>
      </c>
      <c r="B109" s="54" t="s">
        <v>130</v>
      </c>
      <c r="C109" s="54" t="str">
        <f t="shared" si="36"/>
        <v>04 0 00 00000</v>
      </c>
      <c r="D109" s="54"/>
      <c r="E109" s="54"/>
      <c r="F109" s="54"/>
      <c r="G109" s="20">
        <f>G110</f>
        <v>4210</v>
      </c>
      <c r="H109" s="20">
        <f>H110</f>
        <v>0</v>
      </c>
      <c r="I109" s="20">
        <f t="shared" si="27"/>
        <v>4210</v>
      </c>
      <c r="J109" s="20">
        <f>J110</f>
        <v>2732</v>
      </c>
      <c r="K109" s="20">
        <f t="shared" si="28"/>
        <v>6942</v>
      </c>
      <c r="L109" s="20">
        <f>L110</f>
        <v>2040</v>
      </c>
      <c r="M109" s="20">
        <f>M110</f>
        <v>0</v>
      </c>
      <c r="N109" s="90">
        <f t="shared" si="29"/>
        <v>2040</v>
      </c>
      <c r="O109" s="20">
        <f>O110</f>
        <v>2040</v>
      </c>
      <c r="P109" s="20">
        <f>P110</f>
        <v>0</v>
      </c>
      <c r="Q109" s="90">
        <f t="shared" si="30"/>
        <v>2040</v>
      </c>
    </row>
    <row r="110" spans="1:17" ht="23.25" customHeight="1">
      <c r="A110" s="53" t="s">
        <v>337</v>
      </c>
      <c r="B110" s="54" t="s">
        <v>131</v>
      </c>
      <c r="C110" s="54" t="str">
        <f t="shared" si="36"/>
        <v>04 1 00 00000</v>
      </c>
      <c r="D110" s="54"/>
      <c r="E110" s="54"/>
      <c r="F110" s="54"/>
      <c r="G110" s="20">
        <f>G111+G122</f>
        <v>4210</v>
      </c>
      <c r="H110" s="20">
        <f>H111+H122</f>
        <v>0</v>
      </c>
      <c r="I110" s="20">
        <f t="shared" si="27"/>
        <v>4210</v>
      </c>
      <c r="J110" s="20">
        <f>J111+J122</f>
        <v>2732</v>
      </c>
      <c r="K110" s="20">
        <f t="shared" si="28"/>
        <v>6942</v>
      </c>
      <c r="L110" s="20">
        <f>L111+L122</f>
        <v>2040</v>
      </c>
      <c r="M110" s="20">
        <f>M111+M122</f>
        <v>0</v>
      </c>
      <c r="N110" s="90">
        <f t="shared" si="29"/>
        <v>2040</v>
      </c>
      <c r="O110" s="20">
        <f>O111+O122</f>
        <v>2040</v>
      </c>
      <c r="P110" s="20">
        <f>P111+P122</f>
        <v>0</v>
      </c>
      <c r="Q110" s="90">
        <f t="shared" si="30"/>
        <v>2040</v>
      </c>
    </row>
    <row r="111" spans="1:17" ht="25.5">
      <c r="A111" s="53" t="s">
        <v>338</v>
      </c>
      <c r="B111" s="54" t="s">
        <v>133</v>
      </c>
      <c r="C111" s="54" t="str">
        <f t="shared" si="36"/>
        <v>04 1 01 00000</v>
      </c>
      <c r="D111" s="54"/>
      <c r="E111" s="54"/>
      <c r="F111" s="54"/>
      <c r="G111" s="20">
        <f>G112+G117</f>
        <v>3740</v>
      </c>
      <c r="H111" s="20">
        <f>H112+H117</f>
        <v>0</v>
      </c>
      <c r="I111" s="20">
        <f t="shared" si="27"/>
        <v>3740</v>
      </c>
      <c r="J111" s="20">
        <f>J112+J117</f>
        <v>100</v>
      </c>
      <c r="K111" s="20">
        <f t="shared" si="28"/>
        <v>3840</v>
      </c>
      <c r="L111" s="20">
        <f>L112+L117</f>
        <v>2040</v>
      </c>
      <c r="M111" s="20">
        <f>M112+M117</f>
        <v>0</v>
      </c>
      <c r="N111" s="90">
        <f t="shared" si="29"/>
        <v>2040</v>
      </c>
      <c r="O111" s="20">
        <f>O112+O117</f>
        <v>2040</v>
      </c>
      <c r="P111" s="20">
        <f>P112+P117</f>
        <v>0</v>
      </c>
      <c r="Q111" s="90">
        <f t="shared" si="30"/>
        <v>2040</v>
      </c>
    </row>
    <row r="112" spans="1:17" ht="15" customHeight="1">
      <c r="A112" s="53" t="s">
        <v>51</v>
      </c>
      <c r="B112" s="54" t="s">
        <v>134</v>
      </c>
      <c r="C112" s="54" t="str">
        <f t="shared" si="36"/>
        <v>04 1 01 71510</v>
      </c>
      <c r="D112" s="54"/>
      <c r="E112" s="54"/>
      <c r="F112" s="54"/>
      <c r="G112" s="20">
        <f aca="true" t="shared" si="43" ref="G112:M115">G113</f>
        <v>3600</v>
      </c>
      <c r="H112" s="20">
        <f t="shared" si="43"/>
        <v>0</v>
      </c>
      <c r="I112" s="20">
        <f t="shared" si="27"/>
        <v>3600</v>
      </c>
      <c r="J112" s="20">
        <f t="shared" si="43"/>
        <v>100</v>
      </c>
      <c r="K112" s="20">
        <f t="shared" si="28"/>
        <v>3700</v>
      </c>
      <c r="L112" s="20">
        <f t="shared" si="43"/>
        <v>1900</v>
      </c>
      <c r="M112" s="20">
        <f t="shared" si="43"/>
        <v>0</v>
      </c>
      <c r="N112" s="90">
        <f t="shared" si="29"/>
        <v>1900</v>
      </c>
      <c r="O112" s="20">
        <f aca="true" t="shared" si="44" ref="O112:P115">O113</f>
        <v>1900</v>
      </c>
      <c r="P112" s="20">
        <f t="shared" si="44"/>
        <v>0</v>
      </c>
      <c r="Q112" s="90">
        <f t="shared" si="30"/>
        <v>1900</v>
      </c>
    </row>
    <row r="113" spans="1:17" ht="13.5" customHeight="1">
      <c r="A113" s="53" t="s">
        <v>9</v>
      </c>
      <c r="B113" s="54" t="s">
        <v>134</v>
      </c>
      <c r="C113" s="54" t="str">
        <f t="shared" si="36"/>
        <v>04 1 01 71510</v>
      </c>
      <c r="D113" s="54" t="s">
        <v>32</v>
      </c>
      <c r="E113" s="54"/>
      <c r="F113" s="54"/>
      <c r="G113" s="20">
        <f t="shared" si="43"/>
        <v>3600</v>
      </c>
      <c r="H113" s="20">
        <f t="shared" si="43"/>
        <v>0</v>
      </c>
      <c r="I113" s="20">
        <f t="shared" si="27"/>
        <v>3600</v>
      </c>
      <c r="J113" s="20">
        <f t="shared" si="43"/>
        <v>100</v>
      </c>
      <c r="K113" s="20">
        <f t="shared" si="28"/>
        <v>3700</v>
      </c>
      <c r="L113" s="20">
        <f t="shared" si="43"/>
        <v>1900</v>
      </c>
      <c r="M113" s="20">
        <f t="shared" si="43"/>
        <v>0</v>
      </c>
      <c r="N113" s="90">
        <f t="shared" si="29"/>
        <v>1900</v>
      </c>
      <c r="O113" s="20">
        <f t="shared" si="44"/>
        <v>1900</v>
      </c>
      <c r="P113" s="20">
        <f t="shared" si="44"/>
        <v>0</v>
      </c>
      <c r="Q113" s="90">
        <f t="shared" si="30"/>
        <v>1900</v>
      </c>
    </row>
    <row r="114" spans="1:17" ht="13.5" customHeight="1">
      <c r="A114" s="53" t="s">
        <v>11</v>
      </c>
      <c r="B114" s="54" t="s">
        <v>134</v>
      </c>
      <c r="C114" s="54" t="str">
        <f t="shared" si="36"/>
        <v>04 1 01 71510</v>
      </c>
      <c r="D114" s="54" t="s">
        <v>32</v>
      </c>
      <c r="E114" s="54">
        <v>12</v>
      </c>
      <c r="F114" s="54"/>
      <c r="G114" s="20">
        <f t="shared" si="43"/>
        <v>3600</v>
      </c>
      <c r="H114" s="20">
        <f t="shared" si="43"/>
        <v>0</v>
      </c>
      <c r="I114" s="20">
        <f t="shared" si="27"/>
        <v>3600</v>
      </c>
      <c r="J114" s="20">
        <f t="shared" si="43"/>
        <v>100</v>
      </c>
      <c r="K114" s="20">
        <f t="shared" si="28"/>
        <v>3700</v>
      </c>
      <c r="L114" s="20">
        <f t="shared" si="43"/>
        <v>1900</v>
      </c>
      <c r="M114" s="20">
        <f t="shared" si="43"/>
        <v>0</v>
      </c>
      <c r="N114" s="90">
        <f t="shared" si="29"/>
        <v>1900</v>
      </c>
      <c r="O114" s="20">
        <f t="shared" si="44"/>
        <v>1900</v>
      </c>
      <c r="P114" s="20">
        <f t="shared" si="44"/>
        <v>0</v>
      </c>
      <c r="Q114" s="90">
        <f t="shared" si="30"/>
        <v>1900</v>
      </c>
    </row>
    <row r="115" spans="1:17" ht="25.5">
      <c r="A115" s="53" t="s">
        <v>354</v>
      </c>
      <c r="B115" s="54" t="s">
        <v>134</v>
      </c>
      <c r="C115" s="54" t="str">
        <f t="shared" si="36"/>
        <v>04 1 01 71510</v>
      </c>
      <c r="D115" s="54" t="s">
        <v>32</v>
      </c>
      <c r="E115" s="54">
        <v>12</v>
      </c>
      <c r="F115" s="54" t="s">
        <v>355</v>
      </c>
      <c r="G115" s="20">
        <f t="shared" si="43"/>
        <v>3600</v>
      </c>
      <c r="H115" s="20">
        <f t="shared" si="43"/>
        <v>0</v>
      </c>
      <c r="I115" s="20">
        <f t="shared" si="27"/>
        <v>3600</v>
      </c>
      <c r="J115" s="20">
        <f t="shared" si="43"/>
        <v>100</v>
      </c>
      <c r="K115" s="20">
        <f t="shared" si="28"/>
        <v>3700</v>
      </c>
      <c r="L115" s="20">
        <f t="shared" si="43"/>
        <v>1900</v>
      </c>
      <c r="M115" s="20">
        <f t="shared" si="43"/>
        <v>0</v>
      </c>
      <c r="N115" s="90">
        <f t="shared" si="29"/>
        <v>1900</v>
      </c>
      <c r="O115" s="20">
        <f t="shared" si="44"/>
        <v>1900</v>
      </c>
      <c r="P115" s="20">
        <f t="shared" si="44"/>
        <v>0</v>
      </c>
      <c r="Q115" s="90">
        <f t="shared" si="30"/>
        <v>1900</v>
      </c>
    </row>
    <row r="116" spans="1:17" ht="25.5">
      <c r="A116" s="53" t="s">
        <v>289</v>
      </c>
      <c r="B116" s="54" t="s">
        <v>134</v>
      </c>
      <c r="C116" s="54" t="str">
        <f t="shared" si="36"/>
        <v>04 1 01 71510</v>
      </c>
      <c r="D116" s="54" t="s">
        <v>32</v>
      </c>
      <c r="E116" s="54">
        <v>12</v>
      </c>
      <c r="F116" s="54" t="s">
        <v>288</v>
      </c>
      <c r="G116" s="20">
        <f>'приложение 6'!H125</f>
        <v>3600</v>
      </c>
      <c r="H116" s="20">
        <f>'приложение 6'!I125</f>
        <v>0</v>
      </c>
      <c r="I116" s="20">
        <f t="shared" si="27"/>
        <v>3600</v>
      </c>
      <c r="J116" s="20">
        <f>'приложение 6'!K125</f>
        <v>100</v>
      </c>
      <c r="K116" s="20">
        <f t="shared" si="28"/>
        <v>3700</v>
      </c>
      <c r="L116" s="20">
        <f>'приложение 6'!M125</f>
        <v>1900</v>
      </c>
      <c r="M116" s="20">
        <f>'приложение 6'!N125</f>
        <v>0</v>
      </c>
      <c r="N116" s="90">
        <f t="shared" si="29"/>
        <v>1900</v>
      </c>
      <c r="O116" s="20">
        <f>'приложение 6'!P125</f>
        <v>1900</v>
      </c>
      <c r="P116" s="20">
        <f>'приложение 6'!Q125</f>
        <v>0</v>
      </c>
      <c r="Q116" s="90">
        <f t="shared" si="30"/>
        <v>1900</v>
      </c>
    </row>
    <row r="117" spans="1:17" ht="25.5">
      <c r="A117" s="53" t="s">
        <v>84</v>
      </c>
      <c r="B117" s="54" t="s">
        <v>135</v>
      </c>
      <c r="C117" s="54" t="str">
        <f t="shared" si="36"/>
        <v>04 1 01 71520</v>
      </c>
      <c r="D117" s="54"/>
      <c r="E117" s="54"/>
      <c r="F117" s="54"/>
      <c r="G117" s="20">
        <f aca="true" t="shared" si="45" ref="G117:M120">G118</f>
        <v>140</v>
      </c>
      <c r="H117" s="20">
        <f t="shared" si="45"/>
        <v>0</v>
      </c>
      <c r="I117" s="20">
        <f t="shared" si="27"/>
        <v>140</v>
      </c>
      <c r="J117" s="20">
        <f t="shared" si="45"/>
        <v>0</v>
      </c>
      <c r="K117" s="20">
        <f t="shared" si="28"/>
        <v>140</v>
      </c>
      <c r="L117" s="20">
        <f t="shared" si="45"/>
        <v>140</v>
      </c>
      <c r="M117" s="20">
        <f t="shared" si="45"/>
        <v>0</v>
      </c>
      <c r="N117" s="90">
        <f t="shared" si="29"/>
        <v>140</v>
      </c>
      <c r="O117" s="20">
        <f aca="true" t="shared" si="46" ref="O117:P120">O118</f>
        <v>140</v>
      </c>
      <c r="P117" s="20">
        <f t="shared" si="46"/>
        <v>0</v>
      </c>
      <c r="Q117" s="90">
        <f t="shared" si="30"/>
        <v>140</v>
      </c>
    </row>
    <row r="118" spans="1:17" ht="15" customHeight="1">
      <c r="A118" s="53" t="s">
        <v>9</v>
      </c>
      <c r="B118" s="54" t="s">
        <v>135</v>
      </c>
      <c r="C118" s="54" t="str">
        <f t="shared" si="36"/>
        <v>04 1 01 71520</v>
      </c>
      <c r="D118" s="54" t="s">
        <v>32</v>
      </c>
      <c r="E118" s="54"/>
      <c r="F118" s="54"/>
      <c r="G118" s="20">
        <f t="shared" si="45"/>
        <v>140</v>
      </c>
      <c r="H118" s="20">
        <f t="shared" si="45"/>
        <v>0</v>
      </c>
      <c r="I118" s="20">
        <f t="shared" si="27"/>
        <v>140</v>
      </c>
      <c r="J118" s="20">
        <f t="shared" si="45"/>
        <v>0</v>
      </c>
      <c r="K118" s="20">
        <f t="shared" si="28"/>
        <v>140</v>
      </c>
      <c r="L118" s="20">
        <f t="shared" si="45"/>
        <v>140</v>
      </c>
      <c r="M118" s="20">
        <f t="shared" si="45"/>
        <v>0</v>
      </c>
      <c r="N118" s="90">
        <f t="shared" si="29"/>
        <v>140</v>
      </c>
      <c r="O118" s="20">
        <f t="shared" si="46"/>
        <v>140</v>
      </c>
      <c r="P118" s="20">
        <f t="shared" si="46"/>
        <v>0</v>
      </c>
      <c r="Q118" s="90">
        <f t="shared" si="30"/>
        <v>140</v>
      </c>
    </row>
    <row r="119" spans="1:17" ht="12.75">
      <c r="A119" s="53" t="s">
        <v>11</v>
      </c>
      <c r="B119" s="54" t="s">
        <v>135</v>
      </c>
      <c r="C119" s="54" t="str">
        <f t="shared" si="36"/>
        <v>04 1 01 71520</v>
      </c>
      <c r="D119" s="54" t="s">
        <v>32</v>
      </c>
      <c r="E119" s="54">
        <v>12</v>
      </c>
      <c r="F119" s="54"/>
      <c r="G119" s="20">
        <f t="shared" si="45"/>
        <v>140</v>
      </c>
      <c r="H119" s="20">
        <f t="shared" si="45"/>
        <v>0</v>
      </c>
      <c r="I119" s="20">
        <f t="shared" si="27"/>
        <v>140</v>
      </c>
      <c r="J119" s="20">
        <f t="shared" si="45"/>
        <v>0</v>
      </c>
      <c r="K119" s="20">
        <f t="shared" si="28"/>
        <v>140</v>
      </c>
      <c r="L119" s="20">
        <f t="shared" si="45"/>
        <v>140</v>
      </c>
      <c r="M119" s="20">
        <f t="shared" si="45"/>
        <v>0</v>
      </c>
      <c r="N119" s="90">
        <f t="shared" si="29"/>
        <v>140</v>
      </c>
      <c r="O119" s="20">
        <f t="shared" si="46"/>
        <v>140</v>
      </c>
      <c r="P119" s="20">
        <f t="shared" si="46"/>
        <v>0</v>
      </c>
      <c r="Q119" s="90">
        <f t="shared" si="30"/>
        <v>140</v>
      </c>
    </row>
    <row r="120" spans="1:17" ht="25.5">
      <c r="A120" s="53" t="s">
        <v>354</v>
      </c>
      <c r="B120" s="54" t="s">
        <v>135</v>
      </c>
      <c r="C120" s="54" t="str">
        <f t="shared" si="36"/>
        <v>04 1 01 71520</v>
      </c>
      <c r="D120" s="54" t="s">
        <v>32</v>
      </c>
      <c r="E120" s="54">
        <v>12</v>
      </c>
      <c r="F120" s="54" t="s">
        <v>355</v>
      </c>
      <c r="G120" s="20">
        <f t="shared" si="45"/>
        <v>140</v>
      </c>
      <c r="H120" s="20">
        <f t="shared" si="45"/>
        <v>0</v>
      </c>
      <c r="I120" s="20">
        <f t="shared" si="27"/>
        <v>140</v>
      </c>
      <c r="J120" s="20">
        <f t="shared" si="45"/>
        <v>0</v>
      </c>
      <c r="K120" s="20">
        <f t="shared" si="28"/>
        <v>140</v>
      </c>
      <c r="L120" s="20">
        <f t="shared" si="45"/>
        <v>140</v>
      </c>
      <c r="M120" s="20">
        <f t="shared" si="45"/>
        <v>0</v>
      </c>
      <c r="N120" s="90">
        <f t="shared" si="29"/>
        <v>140</v>
      </c>
      <c r="O120" s="20">
        <f t="shared" si="46"/>
        <v>140</v>
      </c>
      <c r="P120" s="20">
        <f t="shared" si="46"/>
        <v>0</v>
      </c>
      <c r="Q120" s="90">
        <f t="shared" si="30"/>
        <v>140</v>
      </c>
    </row>
    <row r="121" spans="1:17" ht="25.5">
      <c r="A121" s="53" t="s">
        <v>289</v>
      </c>
      <c r="B121" s="54" t="s">
        <v>135</v>
      </c>
      <c r="C121" s="54" t="str">
        <f t="shared" si="36"/>
        <v>04 1 01 71520</v>
      </c>
      <c r="D121" s="54" t="s">
        <v>32</v>
      </c>
      <c r="E121" s="54">
        <v>12</v>
      </c>
      <c r="F121" s="54" t="s">
        <v>288</v>
      </c>
      <c r="G121" s="20">
        <f>'приложение 6'!H128</f>
        <v>140</v>
      </c>
      <c r="H121" s="20">
        <f>'приложение 6'!I128</f>
        <v>0</v>
      </c>
      <c r="I121" s="20">
        <f t="shared" si="27"/>
        <v>140</v>
      </c>
      <c r="J121" s="20">
        <f>'приложение 6'!K128</f>
        <v>0</v>
      </c>
      <c r="K121" s="20">
        <f t="shared" si="28"/>
        <v>140</v>
      </c>
      <c r="L121" s="20">
        <f>'приложение 6'!M128</f>
        <v>140</v>
      </c>
      <c r="M121" s="20">
        <f>'приложение 6'!N128</f>
        <v>0</v>
      </c>
      <c r="N121" s="90">
        <f t="shared" si="29"/>
        <v>140</v>
      </c>
      <c r="O121" s="20">
        <f>'приложение 6'!P128</f>
        <v>140</v>
      </c>
      <c r="P121" s="20">
        <f>'приложение 6'!Q128</f>
        <v>0</v>
      </c>
      <c r="Q121" s="90">
        <f t="shared" si="30"/>
        <v>140</v>
      </c>
    </row>
    <row r="122" spans="1:17" ht="25.5">
      <c r="A122" s="53" t="s">
        <v>252</v>
      </c>
      <c r="B122" s="54" t="s">
        <v>136</v>
      </c>
      <c r="C122" s="54" t="str">
        <f t="shared" si="36"/>
        <v>04 1 02 00000</v>
      </c>
      <c r="D122" s="54"/>
      <c r="E122" s="54"/>
      <c r="F122" s="54"/>
      <c r="G122" s="20">
        <f>G123+G128</f>
        <v>470</v>
      </c>
      <c r="H122" s="20">
        <f>H123+H128</f>
        <v>0</v>
      </c>
      <c r="I122" s="20">
        <f t="shared" si="27"/>
        <v>470</v>
      </c>
      <c r="J122" s="20">
        <f>J123+J128</f>
        <v>2632</v>
      </c>
      <c r="K122" s="20">
        <f t="shared" si="28"/>
        <v>3102</v>
      </c>
      <c r="L122" s="20">
        <f>L123+L128</f>
        <v>0</v>
      </c>
      <c r="M122" s="20">
        <f>M123+M128</f>
        <v>0</v>
      </c>
      <c r="N122" s="90">
        <f t="shared" si="29"/>
        <v>0</v>
      </c>
      <c r="O122" s="20">
        <f>O123+O128</f>
        <v>0</v>
      </c>
      <c r="P122" s="20">
        <f>P123+P128</f>
        <v>0</v>
      </c>
      <c r="Q122" s="90">
        <f t="shared" si="30"/>
        <v>0</v>
      </c>
    </row>
    <row r="123" spans="1:17" ht="25.5" hidden="1">
      <c r="A123" s="53" t="s">
        <v>84</v>
      </c>
      <c r="B123" s="54" t="s">
        <v>310</v>
      </c>
      <c r="C123" s="54" t="str">
        <f t="shared" si="36"/>
        <v>04 1 02 71520</v>
      </c>
      <c r="D123" s="54"/>
      <c r="E123" s="54"/>
      <c r="F123" s="54"/>
      <c r="G123" s="20">
        <f aca="true" t="shared" si="47" ref="G123:M126">G124</f>
        <v>0</v>
      </c>
      <c r="H123" s="20">
        <f t="shared" si="47"/>
        <v>0</v>
      </c>
      <c r="I123" s="20">
        <f t="shared" si="27"/>
        <v>0</v>
      </c>
      <c r="J123" s="20">
        <f t="shared" si="47"/>
        <v>0</v>
      </c>
      <c r="K123" s="20">
        <f t="shared" si="28"/>
        <v>0</v>
      </c>
      <c r="L123" s="20">
        <f t="shared" si="47"/>
        <v>0</v>
      </c>
      <c r="M123" s="20">
        <f t="shared" si="47"/>
        <v>0</v>
      </c>
      <c r="N123" s="90">
        <f t="shared" si="29"/>
        <v>0</v>
      </c>
      <c r="O123" s="20">
        <f aca="true" t="shared" si="48" ref="O123:P126">O124</f>
        <v>0</v>
      </c>
      <c r="P123" s="20">
        <f t="shared" si="48"/>
        <v>0</v>
      </c>
      <c r="Q123" s="90">
        <f t="shared" si="30"/>
        <v>0</v>
      </c>
    </row>
    <row r="124" spans="1:17" ht="12.75" hidden="1">
      <c r="A124" s="53" t="s">
        <v>9</v>
      </c>
      <c r="B124" s="54" t="s">
        <v>310</v>
      </c>
      <c r="C124" s="54" t="str">
        <f t="shared" si="36"/>
        <v>04 1 02 71520</v>
      </c>
      <c r="D124" s="54" t="s">
        <v>32</v>
      </c>
      <c r="E124" s="54"/>
      <c r="F124" s="54"/>
      <c r="G124" s="20">
        <f t="shared" si="47"/>
        <v>0</v>
      </c>
      <c r="H124" s="20">
        <f t="shared" si="47"/>
        <v>0</v>
      </c>
      <c r="I124" s="20">
        <f t="shared" si="27"/>
        <v>0</v>
      </c>
      <c r="J124" s="20">
        <f t="shared" si="47"/>
        <v>0</v>
      </c>
      <c r="K124" s="20">
        <f t="shared" si="28"/>
        <v>0</v>
      </c>
      <c r="L124" s="20">
        <f t="shared" si="47"/>
        <v>0</v>
      </c>
      <c r="M124" s="20">
        <f t="shared" si="47"/>
        <v>0</v>
      </c>
      <c r="N124" s="90">
        <f t="shared" si="29"/>
        <v>0</v>
      </c>
      <c r="O124" s="20">
        <f t="shared" si="48"/>
        <v>0</v>
      </c>
      <c r="P124" s="20">
        <f t="shared" si="48"/>
        <v>0</v>
      </c>
      <c r="Q124" s="90">
        <f t="shared" si="30"/>
        <v>0</v>
      </c>
    </row>
    <row r="125" spans="1:17" ht="12.75" hidden="1">
      <c r="A125" s="53" t="s">
        <v>11</v>
      </c>
      <c r="B125" s="54" t="s">
        <v>310</v>
      </c>
      <c r="C125" s="54" t="str">
        <f t="shared" si="36"/>
        <v>04 1 02 71520</v>
      </c>
      <c r="D125" s="54" t="s">
        <v>32</v>
      </c>
      <c r="E125" s="54">
        <v>12</v>
      </c>
      <c r="F125" s="54"/>
      <c r="G125" s="20">
        <f t="shared" si="47"/>
        <v>0</v>
      </c>
      <c r="H125" s="20">
        <f t="shared" si="47"/>
        <v>0</v>
      </c>
      <c r="I125" s="20">
        <f t="shared" si="27"/>
        <v>0</v>
      </c>
      <c r="J125" s="20">
        <f t="shared" si="47"/>
        <v>0</v>
      </c>
      <c r="K125" s="20">
        <f t="shared" si="28"/>
        <v>0</v>
      </c>
      <c r="L125" s="20">
        <f t="shared" si="47"/>
        <v>0</v>
      </c>
      <c r="M125" s="20">
        <f t="shared" si="47"/>
        <v>0</v>
      </c>
      <c r="N125" s="90">
        <f t="shared" si="29"/>
        <v>0</v>
      </c>
      <c r="O125" s="20">
        <f t="shared" si="48"/>
        <v>0</v>
      </c>
      <c r="P125" s="20">
        <f t="shared" si="48"/>
        <v>0</v>
      </c>
      <c r="Q125" s="90">
        <f t="shared" si="30"/>
        <v>0</v>
      </c>
    </row>
    <row r="126" spans="1:17" ht="25.5" hidden="1">
      <c r="A126" s="53" t="s">
        <v>354</v>
      </c>
      <c r="B126" s="54" t="s">
        <v>310</v>
      </c>
      <c r="C126" s="54" t="str">
        <f t="shared" si="36"/>
        <v>04 1 02 71520</v>
      </c>
      <c r="D126" s="54" t="s">
        <v>32</v>
      </c>
      <c r="E126" s="54">
        <v>12</v>
      </c>
      <c r="F126" s="54" t="s">
        <v>355</v>
      </c>
      <c r="G126" s="20">
        <f t="shared" si="47"/>
        <v>0</v>
      </c>
      <c r="H126" s="20">
        <f t="shared" si="47"/>
        <v>0</v>
      </c>
      <c r="I126" s="20">
        <f t="shared" si="27"/>
        <v>0</v>
      </c>
      <c r="J126" s="20">
        <f t="shared" si="47"/>
        <v>0</v>
      </c>
      <c r="K126" s="20">
        <f t="shared" si="28"/>
        <v>0</v>
      </c>
      <c r="L126" s="20">
        <f t="shared" si="47"/>
        <v>0</v>
      </c>
      <c r="M126" s="20">
        <f t="shared" si="47"/>
        <v>0</v>
      </c>
      <c r="N126" s="90">
        <f t="shared" si="29"/>
        <v>0</v>
      </c>
      <c r="O126" s="20">
        <f t="shared" si="48"/>
        <v>0</v>
      </c>
      <c r="P126" s="20">
        <f t="shared" si="48"/>
        <v>0</v>
      </c>
      <c r="Q126" s="90">
        <f t="shared" si="30"/>
        <v>0</v>
      </c>
    </row>
    <row r="127" spans="1:17" ht="25.5" hidden="1">
      <c r="A127" s="53" t="s">
        <v>289</v>
      </c>
      <c r="B127" s="54" t="s">
        <v>310</v>
      </c>
      <c r="C127" s="54" t="str">
        <f t="shared" si="36"/>
        <v>04 1 02 71520</v>
      </c>
      <c r="D127" s="54" t="s">
        <v>32</v>
      </c>
      <c r="E127" s="54">
        <v>12</v>
      </c>
      <c r="F127" s="54" t="s">
        <v>288</v>
      </c>
      <c r="G127" s="20">
        <f>'приложение 6'!H132</f>
        <v>0</v>
      </c>
      <c r="H127" s="20">
        <f>'приложение 6'!I132</f>
        <v>0</v>
      </c>
      <c r="I127" s="20">
        <f t="shared" si="27"/>
        <v>0</v>
      </c>
      <c r="J127" s="20">
        <f>'приложение 6'!K132</f>
        <v>0</v>
      </c>
      <c r="K127" s="20">
        <f t="shared" si="28"/>
        <v>0</v>
      </c>
      <c r="L127" s="20">
        <f>'приложение 6'!M132</f>
        <v>0</v>
      </c>
      <c r="M127" s="20">
        <f>'приложение 6'!N132</f>
        <v>0</v>
      </c>
      <c r="N127" s="90">
        <f t="shared" si="29"/>
        <v>0</v>
      </c>
      <c r="O127" s="20">
        <f>'приложение 6'!P132</f>
        <v>0</v>
      </c>
      <c r="P127" s="20">
        <f>'приложение 6'!Q132</f>
        <v>0</v>
      </c>
      <c r="Q127" s="90">
        <f t="shared" si="30"/>
        <v>0</v>
      </c>
    </row>
    <row r="128" spans="1:17" ht="25.5">
      <c r="A128" s="53" t="s">
        <v>417</v>
      </c>
      <c r="B128" s="54" t="s">
        <v>418</v>
      </c>
      <c r="C128" s="54" t="str">
        <f>REPLACE(REPLACE(REPLACE(B128,3,," "),5,," "),8,," ")</f>
        <v>04 1 02 76510</v>
      </c>
      <c r="D128" s="54"/>
      <c r="E128" s="54"/>
      <c r="F128" s="54"/>
      <c r="G128" s="20">
        <f aca="true" t="shared" si="49" ref="G128:M131">G129</f>
        <v>470</v>
      </c>
      <c r="H128" s="20">
        <f t="shared" si="49"/>
        <v>0</v>
      </c>
      <c r="I128" s="20">
        <f t="shared" si="27"/>
        <v>470</v>
      </c>
      <c r="J128" s="20">
        <f t="shared" si="49"/>
        <v>2632</v>
      </c>
      <c r="K128" s="20">
        <f t="shared" si="28"/>
        <v>3102</v>
      </c>
      <c r="L128" s="20">
        <f t="shared" si="49"/>
        <v>0</v>
      </c>
      <c r="M128" s="20">
        <f t="shared" si="49"/>
        <v>0</v>
      </c>
      <c r="N128" s="90">
        <f t="shared" si="29"/>
        <v>0</v>
      </c>
      <c r="O128" s="20">
        <f aca="true" t="shared" si="50" ref="O128:P131">O129</f>
        <v>0</v>
      </c>
      <c r="P128" s="20">
        <f t="shared" si="50"/>
        <v>0</v>
      </c>
      <c r="Q128" s="90">
        <f t="shared" si="30"/>
        <v>0</v>
      </c>
    </row>
    <row r="129" spans="1:17" ht="12.75">
      <c r="A129" s="53" t="s">
        <v>9</v>
      </c>
      <c r="B129" s="54" t="s">
        <v>418</v>
      </c>
      <c r="C129" s="54" t="str">
        <f>REPLACE(REPLACE(REPLACE(B129,3,," "),5,," "),8,," ")</f>
        <v>04 1 02 76510</v>
      </c>
      <c r="D129" s="54" t="s">
        <v>32</v>
      </c>
      <c r="E129" s="54"/>
      <c r="F129" s="54"/>
      <c r="G129" s="20">
        <f t="shared" si="49"/>
        <v>470</v>
      </c>
      <c r="H129" s="20">
        <f t="shared" si="49"/>
        <v>0</v>
      </c>
      <c r="I129" s="20">
        <f t="shared" si="27"/>
        <v>470</v>
      </c>
      <c r="J129" s="20">
        <f t="shared" si="49"/>
        <v>2632</v>
      </c>
      <c r="K129" s="20">
        <f t="shared" si="28"/>
        <v>3102</v>
      </c>
      <c r="L129" s="20">
        <f t="shared" si="49"/>
        <v>0</v>
      </c>
      <c r="M129" s="20">
        <f t="shared" si="49"/>
        <v>0</v>
      </c>
      <c r="N129" s="90">
        <f t="shared" si="29"/>
        <v>0</v>
      </c>
      <c r="O129" s="20">
        <f t="shared" si="50"/>
        <v>0</v>
      </c>
      <c r="P129" s="20">
        <f t="shared" si="50"/>
        <v>0</v>
      </c>
      <c r="Q129" s="90">
        <f t="shared" si="30"/>
        <v>0</v>
      </c>
    </row>
    <row r="130" spans="1:17" ht="12.75">
      <c r="A130" s="53" t="s">
        <v>11</v>
      </c>
      <c r="B130" s="54" t="s">
        <v>418</v>
      </c>
      <c r="C130" s="54" t="str">
        <f>REPLACE(REPLACE(REPLACE(B130,3,," "),5,," "),8,," ")</f>
        <v>04 1 02 76510</v>
      </c>
      <c r="D130" s="54" t="s">
        <v>32</v>
      </c>
      <c r="E130" s="54">
        <v>12</v>
      </c>
      <c r="F130" s="54"/>
      <c r="G130" s="20">
        <f t="shared" si="49"/>
        <v>470</v>
      </c>
      <c r="H130" s="20">
        <f t="shared" si="49"/>
        <v>0</v>
      </c>
      <c r="I130" s="20">
        <f t="shared" si="27"/>
        <v>470</v>
      </c>
      <c r="J130" s="20">
        <f t="shared" si="49"/>
        <v>2632</v>
      </c>
      <c r="K130" s="20">
        <f t="shared" si="28"/>
        <v>3102</v>
      </c>
      <c r="L130" s="20">
        <f t="shared" si="49"/>
        <v>0</v>
      </c>
      <c r="M130" s="20">
        <f t="shared" si="49"/>
        <v>0</v>
      </c>
      <c r="N130" s="90">
        <f t="shared" si="29"/>
        <v>0</v>
      </c>
      <c r="O130" s="20">
        <f t="shared" si="50"/>
        <v>0</v>
      </c>
      <c r="P130" s="20">
        <f t="shared" si="50"/>
        <v>0</v>
      </c>
      <c r="Q130" s="90">
        <f t="shared" si="30"/>
        <v>0</v>
      </c>
    </row>
    <row r="131" spans="1:17" ht="25.5">
      <c r="A131" s="53" t="s">
        <v>354</v>
      </c>
      <c r="B131" s="54" t="s">
        <v>418</v>
      </c>
      <c r="C131" s="54" t="str">
        <f>REPLACE(REPLACE(REPLACE(B131,3,," "),5,," "),8,," ")</f>
        <v>04 1 02 76510</v>
      </c>
      <c r="D131" s="54" t="s">
        <v>32</v>
      </c>
      <c r="E131" s="54">
        <v>12</v>
      </c>
      <c r="F131" s="54" t="s">
        <v>355</v>
      </c>
      <c r="G131" s="20">
        <f t="shared" si="49"/>
        <v>470</v>
      </c>
      <c r="H131" s="20">
        <f t="shared" si="49"/>
        <v>0</v>
      </c>
      <c r="I131" s="20">
        <f t="shared" si="27"/>
        <v>470</v>
      </c>
      <c r="J131" s="20">
        <f t="shared" si="49"/>
        <v>2632</v>
      </c>
      <c r="K131" s="20">
        <f t="shared" si="28"/>
        <v>3102</v>
      </c>
      <c r="L131" s="20">
        <f t="shared" si="49"/>
        <v>0</v>
      </c>
      <c r="M131" s="20">
        <f t="shared" si="49"/>
        <v>0</v>
      </c>
      <c r="N131" s="90">
        <f t="shared" si="29"/>
        <v>0</v>
      </c>
      <c r="O131" s="20">
        <f t="shared" si="50"/>
        <v>0</v>
      </c>
      <c r="P131" s="20">
        <f t="shared" si="50"/>
        <v>0</v>
      </c>
      <c r="Q131" s="90">
        <f t="shared" si="30"/>
        <v>0</v>
      </c>
    </row>
    <row r="132" spans="1:17" ht="25.5">
      <c r="A132" s="53" t="s">
        <v>289</v>
      </c>
      <c r="B132" s="54" t="s">
        <v>418</v>
      </c>
      <c r="C132" s="54" t="str">
        <f>REPLACE(REPLACE(REPLACE(B132,3,," "),5,," "),8,," ")</f>
        <v>04 1 02 76510</v>
      </c>
      <c r="D132" s="54" t="s">
        <v>32</v>
      </c>
      <c r="E132" s="54">
        <v>12</v>
      </c>
      <c r="F132" s="54" t="s">
        <v>288</v>
      </c>
      <c r="G132" s="20">
        <f>'приложение 6'!H135</f>
        <v>470</v>
      </c>
      <c r="H132" s="20">
        <f>'приложение 6'!I135</f>
        <v>0</v>
      </c>
      <c r="I132" s="20">
        <f t="shared" si="27"/>
        <v>470</v>
      </c>
      <c r="J132" s="20">
        <f>'приложение 6'!K135</f>
        <v>2632</v>
      </c>
      <c r="K132" s="20">
        <f t="shared" si="28"/>
        <v>3102</v>
      </c>
      <c r="L132" s="20">
        <f>'приложение 6'!M135</f>
        <v>0</v>
      </c>
      <c r="M132" s="20">
        <f>'приложение 6'!N135</f>
        <v>0</v>
      </c>
      <c r="N132" s="90">
        <f t="shared" si="29"/>
        <v>0</v>
      </c>
      <c r="O132" s="20">
        <f>'приложение 6'!P135</f>
        <v>0</v>
      </c>
      <c r="P132" s="20">
        <f>'приложение 6'!Q135</f>
        <v>0</v>
      </c>
      <c r="Q132" s="90">
        <f t="shared" si="30"/>
        <v>0</v>
      </c>
    </row>
    <row r="133" spans="1:17" ht="24.75" customHeight="1">
      <c r="A133" s="53" t="s">
        <v>606</v>
      </c>
      <c r="B133" s="54" t="s">
        <v>149</v>
      </c>
      <c r="C133" s="54" t="str">
        <f t="shared" si="36"/>
        <v>05 0 00 00000</v>
      </c>
      <c r="D133" s="54"/>
      <c r="E133" s="54"/>
      <c r="F133" s="54"/>
      <c r="G133" s="20">
        <f>G134+G141</f>
        <v>350</v>
      </c>
      <c r="H133" s="20">
        <f>H134+H141</f>
        <v>0</v>
      </c>
      <c r="I133" s="20">
        <f t="shared" si="27"/>
        <v>350</v>
      </c>
      <c r="J133" s="20">
        <f>J134+J141</f>
        <v>0</v>
      </c>
      <c r="K133" s="20">
        <f t="shared" si="28"/>
        <v>350</v>
      </c>
      <c r="L133" s="20">
        <f>L134+L141</f>
        <v>350</v>
      </c>
      <c r="M133" s="20">
        <f>M134+M141</f>
        <v>0</v>
      </c>
      <c r="N133" s="90">
        <f t="shared" si="29"/>
        <v>350</v>
      </c>
      <c r="O133" s="20">
        <f>O134+O141</f>
        <v>365</v>
      </c>
      <c r="P133" s="20">
        <f>P134+P141</f>
        <v>0</v>
      </c>
      <c r="Q133" s="90">
        <f t="shared" si="30"/>
        <v>365</v>
      </c>
    </row>
    <row r="134" spans="1:17" ht="38.25" hidden="1">
      <c r="A134" s="53" t="s">
        <v>339</v>
      </c>
      <c r="B134" s="54" t="s">
        <v>150</v>
      </c>
      <c r="C134" s="54" t="str">
        <f t="shared" si="36"/>
        <v>05 1 00 00000</v>
      </c>
      <c r="D134" s="54"/>
      <c r="E134" s="54"/>
      <c r="F134" s="54"/>
      <c r="G134" s="20">
        <f aca="true" t="shared" si="51" ref="G134:M139">G135</f>
        <v>0</v>
      </c>
      <c r="H134" s="20">
        <f t="shared" si="51"/>
        <v>0</v>
      </c>
      <c r="I134" s="20">
        <f t="shared" si="27"/>
        <v>0</v>
      </c>
      <c r="J134" s="20">
        <f t="shared" si="51"/>
        <v>0</v>
      </c>
      <c r="K134" s="20">
        <f t="shared" si="28"/>
        <v>0</v>
      </c>
      <c r="L134" s="20">
        <f t="shared" si="51"/>
        <v>0</v>
      </c>
      <c r="M134" s="20">
        <f t="shared" si="51"/>
        <v>0</v>
      </c>
      <c r="N134" s="90">
        <f t="shared" si="29"/>
        <v>0</v>
      </c>
      <c r="O134" s="20">
        <f aca="true" t="shared" si="52" ref="O134:P139">O135</f>
        <v>0</v>
      </c>
      <c r="P134" s="20">
        <f t="shared" si="52"/>
        <v>0</v>
      </c>
      <c r="Q134" s="90">
        <f t="shared" si="30"/>
        <v>0</v>
      </c>
    </row>
    <row r="135" spans="1:17" ht="23.25" customHeight="1" hidden="1">
      <c r="A135" s="53" t="s">
        <v>253</v>
      </c>
      <c r="B135" s="54" t="s">
        <v>151</v>
      </c>
      <c r="C135" s="54" t="str">
        <f t="shared" si="36"/>
        <v>05 1 01 00000</v>
      </c>
      <c r="D135" s="54"/>
      <c r="E135" s="54"/>
      <c r="F135" s="54"/>
      <c r="G135" s="20">
        <f t="shared" si="51"/>
        <v>0</v>
      </c>
      <c r="H135" s="20">
        <f t="shared" si="51"/>
        <v>0</v>
      </c>
      <c r="I135" s="20">
        <f t="shared" si="27"/>
        <v>0</v>
      </c>
      <c r="J135" s="20">
        <f t="shared" si="51"/>
        <v>0</v>
      </c>
      <c r="K135" s="20">
        <f t="shared" si="28"/>
        <v>0</v>
      </c>
      <c r="L135" s="20">
        <f t="shared" si="51"/>
        <v>0</v>
      </c>
      <c r="M135" s="20">
        <f t="shared" si="51"/>
        <v>0</v>
      </c>
      <c r="N135" s="90">
        <f t="shared" si="29"/>
        <v>0</v>
      </c>
      <c r="O135" s="20">
        <f t="shared" si="52"/>
        <v>0</v>
      </c>
      <c r="P135" s="20">
        <f t="shared" si="52"/>
        <v>0</v>
      </c>
      <c r="Q135" s="90">
        <f t="shared" si="30"/>
        <v>0</v>
      </c>
    </row>
    <row r="136" spans="1:17" ht="25.5" hidden="1">
      <c r="A136" s="53" t="s">
        <v>153</v>
      </c>
      <c r="B136" s="54" t="s">
        <v>152</v>
      </c>
      <c r="C136" s="54" t="str">
        <f t="shared" si="36"/>
        <v>05 1 01 72010</v>
      </c>
      <c r="D136" s="54"/>
      <c r="E136" s="54"/>
      <c r="F136" s="54"/>
      <c r="G136" s="20">
        <f t="shared" si="51"/>
        <v>0</v>
      </c>
      <c r="H136" s="20">
        <f t="shared" si="51"/>
        <v>0</v>
      </c>
      <c r="I136" s="20">
        <f t="shared" si="27"/>
        <v>0</v>
      </c>
      <c r="J136" s="20">
        <f t="shared" si="51"/>
        <v>0</v>
      </c>
      <c r="K136" s="20">
        <f t="shared" si="28"/>
        <v>0</v>
      </c>
      <c r="L136" s="20">
        <f t="shared" si="51"/>
        <v>0</v>
      </c>
      <c r="M136" s="20">
        <f t="shared" si="51"/>
        <v>0</v>
      </c>
      <c r="N136" s="90">
        <f t="shared" si="29"/>
        <v>0</v>
      </c>
      <c r="O136" s="20">
        <f t="shared" si="52"/>
        <v>0</v>
      </c>
      <c r="P136" s="20">
        <f t="shared" si="52"/>
        <v>0</v>
      </c>
      <c r="Q136" s="90">
        <f t="shared" si="30"/>
        <v>0</v>
      </c>
    </row>
    <row r="137" spans="1:17" ht="12.75" hidden="1">
      <c r="A137" s="53" t="s">
        <v>9</v>
      </c>
      <c r="B137" s="54" t="s">
        <v>152</v>
      </c>
      <c r="C137" s="54" t="str">
        <f t="shared" si="36"/>
        <v>05 1 01 72010</v>
      </c>
      <c r="D137" s="54" t="s">
        <v>32</v>
      </c>
      <c r="E137" s="54"/>
      <c r="F137" s="54"/>
      <c r="G137" s="20">
        <f t="shared" si="51"/>
        <v>0</v>
      </c>
      <c r="H137" s="20">
        <f t="shared" si="51"/>
        <v>0</v>
      </c>
      <c r="I137" s="20">
        <f aca="true" t="shared" si="53" ref="I137:I206">G137+H137</f>
        <v>0</v>
      </c>
      <c r="J137" s="20">
        <f t="shared" si="51"/>
        <v>0</v>
      </c>
      <c r="K137" s="20">
        <f aca="true" t="shared" si="54" ref="K137:K176">I137+J137</f>
        <v>0</v>
      </c>
      <c r="L137" s="20">
        <f t="shared" si="51"/>
        <v>0</v>
      </c>
      <c r="M137" s="20">
        <f t="shared" si="51"/>
        <v>0</v>
      </c>
      <c r="N137" s="90">
        <f aca="true" t="shared" si="55" ref="N137:N200">L137+M137</f>
        <v>0</v>
      </c>
      <c r="O137" s="20">
        <f t="shared" si="52"/>
        <v>0</v>
      </c>
      <c r="P137" s="20">
        <f t="shared" si="52"/>
        <v>0</v>
      </c>
      <c r="Q137" s="90">
        <f aca="true" t="shared" si="56" ref="Q137:Q200">O137+P137</f>
        <v>0</v>
      </c>
    </row>
    <row r="138" spans="1:17" ht="12.75" hidden="1">
      <c r="A138" s="53" t="s">
        <v>11</v>
      </c>
      <c r="B138" s="54" t="s">
        <v>152</v>
      </c>
      <c r="C138" s="54" t="str">
        <f t="shared" si="36"/>
        <v>05 1 01 72010</v>
      </c>
      <c r="D138" s="54" t="s">
        <v>32</v>
      </c>
      <c r="E138" s="54">
        <v>12</v>
      </c>
      <c r="F138" s="54"/>
      <c r="G138" s="20">
        <f t="shared" si="51"/>
        <v>0</v>
      </c>
      <c r="H138" s="20">
        <f t="shared" si="51"/>
        <v>0</v>
      </c>
      <c r="I138" s="20">
        <f t="shared" si="53"/>
        <v>0</v>
      </c>
      <c r="J138" s="20">
        <f t="shared" si="51"/>
        <v>0</v>
      </c>
      <c r="K138" s="20">
        <f t="shared" si="54"/>
        <v>0</v>
      </c>
      <c r="L138" s="20">
        <f t="shared" si="51"/>
        <v>0</v>
      </c>
      <c r="M138" s="20">
        <f t="shared" si="51"/>
        <v>0</v>
      </c>
      <c r="N138" s="90">
        <f t="shared" si="55"/>
        <v>0</v>
      </c>
      <c r="O138" s="20">
        <f t="shared" si="52"/>
        <v>0</v>
      </c>
      <c r="P138" s="20">
        <f t="shared" si="52"/>
        <v>0</v>
      </c>
      <c r="Q138" s="90">
        <f t="shared" si="56"/>
        <v>0</v>
      </c>
    </row>
    <row r="139" spans="1:17" ht="25.5" hidden="1">
      <c r="A139" s="53" t="s">
        <v>354</v>
      </c>
      <c r="B139" s="54" t="s">
        <v>152</v>
      </c>
      <c r="C139" s="54" t="str">
        <f t="shared" si="36"/>
        <v>05 1 01 72010</v>
      </c>
      <c r="D139" s="54" t="s">
        <v>32</v>
      </c>
      <c r="E139" s="54">
        <v>12</v>
      </c>
      <c r="F139" s="54" t="s">
        <v>355</v>
      </c>
      <c r="G139" s="20">
        <f t="shared" si="51"/>
        <v>0</v>
      </c>
      <c r="H139" s="20">
        <f t="shared" si="51"/>
        <v>0</v>
      </c>
      <c r="I139" s="20">
        <f t="shared" si="53"/>
        <v>0</v>
      </c>
      <c r="J139" s="20">
        <f t="shared" si="51"/>
        <v>0</v>
      </c>
      <c r="K139" s="20">
        <f t="shared" si="54"/>
        <v>0</v>
      </c>
      <c r="L139" s="20">
        <f t="shared" si="51"/>
        <v>0</v>
      </c>
      <c r="M139" s="20">
        <f t="shared" si="51"/>
        <v>0</v>
      </c>
      <c r="N139" s="90">
        <f t="shared" si="55"/>
        <v>0</v>
      </c>
      <c r="O139" s="20">
        <f t="shared" si="52"/>
        <v>0</v>
      </c>
      <c r="P139" s="20">
        <f t="shared" si="52"/>
        <v>0</v>
      </c>
      <c r="Q139" s="90">
        <f t="shared" si="56"/>
        <v>0</v>
      </c>
    </row>
    <row r="140" spans="1:17" ht="25.5" hidden="1">
      <c r="A140" s="53" t="s">
        <v>289</v>
      </c>
      <c r="B140" s="54" t="s">
        <v>152</v>
      </c>
      <c r="C140" s="54" t="str">
        <f t="shared" si="36"/>
        <v>05 1 01 72010</v>
      </c>
      <c r="D140" s="54" t="s">
        <v>32</v>
      </c>
      <c r="E140" s="54">
        <v>12</v>
      </c>
      <c r="F140" s="54" t="s">
        <v>288</v>
      </c>
      <c r="G140" s="20">
        <f>'приложение 6'!H141</f>
        <v>0</v>
      </c>
      <c r="H140" s="20">
        <f>'приложение 6'!I141</f>
        <v>0</v>
      </c>
      <c r="I140" s="20">
        <f t="shared" si="53"/>
        <v>0</v>
      </c>
      <c r="J140" s="20">
        <f>'приложение 6'!K141</f>
        <v>0</v>
      </c>
      <c r="K140" s="20">
        <f t="shared" si="54"/>
        <v>0</v>
      </c>
      <c r="L140" s="20">
        <f>'приложение 6'!M141</f>
        <v>0</v>
      </c>
      <c r="M140" s="20">
        <f>'приложение 6'!N141</f>
        <v>0</v>
      </c>
      <c r="N140" s="90">
        <f t="shared" si="55"/>
        <v>0</v>
      </c>
      <c r="O140" s="20">
        <f>'приложение 6'!P141</f>
        <v>0</v>
      </c>
      <c r="P140" s="20">
        <f>'приложение 6'!Q141</f>
        <v>0</v>
      </c>
      <c r="Q140" s="90">
        <f t="shared" si="56"/>
        <v>0</v>
      </c>
    </row>
    <row r="141" spans="1:17" ht="37.5" customHeight="1">
      <c r="A141" s="53" t="s">
        <v>607</v>
      </c>
      <c r="B141" s="54" t="s">
        <v>154</v>
      </c>
      <c r="C141" s="54" t="str">
        <f t="shared" si="36"/>
        <v>05 2 00 00000</v>
      </c>
      <c r="D141" s="54"/>
      <c r="E141" s="54"/>
      <c r="F141" s="54"/>
      <c r="G141" s="20">
        <f aca="true" t="shared" si="57" ref="G141:M146">G142</f>
        <v>350</v>
      </c>
      <c r="H141" s="20">
        <f t="shared" si="57"/>
        <v>0</v>
      </c>
      <c r="I141" s="20">
        <f t="shared" si="53"/>
        <v>350</v>
      </c>
      <c r="J141" s="20">
        <f t="shared" si="57"/>
        <v>0</v>
      </c>
      <c r="K141" s="20">
        <f t="shared" si="54"/>
        <v>350</v>
      </c>
      <c r="L141" s="20">
        <f t="shared" si="57"/>
        <v>350</v>
      </c>
      <c r="M141" s="20">
        <f t="shared" si="57"/>
        <v>0</v>
      </c>
      <c r="N141" s="90">
        <f t="shared" si="55"/>
        <v>350</v>
      </c>
      <c r="O141" s="20">
        <f aca="true" t="shared" si="58" ref="O141:P146">O142</f>
        <v>365</v>
      </c>
      <c r="P141" s="20">
        <f t="shared" si="58"/>
        <v>0</v>
      </c>
      <c r="Q141" s="90">
        <f t="shared" si="56"/>
        <v>365</v>
      </c>
    </row>
    <row r="142" spans="1:17" ht="23.25" customHeight="1">
      <c r="A142" s="53" t="s">
        <v>330</v>
      </c>
      <c r="B142" s="54" t="s">
        <v>155</v>
      </c>
      <c r="C142" s="54" t="str">
        <f t="shared" si="36"/>
        <v>05 2 01 00000</v>
      </c>
      <c r="D142" s="54"/>
      <c r="E142" s="54"/>
      <c r="F142" s="54"/>
      <c r="G142" s="20">
        <f t="shared" si="57"/>
        <v>350</v>
      </c>
      <c r="H142" s="20">
        <f t="shared" si="57"/>
        <v>0</v>
      </c>
      <c r="I142" s="20">
        <f t="shared" si="53"/>
        <v>350</v>
      </c>
      <c r="J142" s="20">
        <f t="shared" si="57"/>
        <v>0</v>
      </c>
      <c r="K142" s="20">
        <f t="shared" si="54"/>
        <v>350</v>
      </c>
      <c r="L142" s="20">
        <f t="shared" si="57"/>
        <v>350</v>
      </c>
      <c r="M142" s="20">
        <f t="shared" si="57"/>
        <v>0</v>
      </c>
      <c r="N142" s="90">
        <f t="shared" si="55"/>
        <v>350</v>
      </c>
      <c r="O142" s="20">
        <f t="shared" si="58"/>
        <v>365</v>
      </c>
      <c r="P142" s="20">
        <f t="shared" si="58"/>
        <v>0</v>
      </c>
      <c r="Q142" s="90">
        <f t="shared" si="56"/>
        <v>365</v>
      </c>
    </row>
    <row r="143" spans="1:17" ht="12.75">
      <c r="A143" s="53" t="s">
        <v>88</v>
      </c>
      <c r="B143" s="54" t="s">
        <v>156</v>
      </c>
      <c r="C143" s="54" t="str">
        <f t="shared" si="36"/>
        <v>05 2 01 72020</v>
      </c>
      <c r="D143" s="54"/>
      <c r="E143" s="54"/>
      <c r="F143" s="54"/>
      <c r="G143" s="20">
        <f t="shared" si="57"/>
        <v>350</v>
      </c>
      <c r="H143" s="20">
        <f t="shared" si="57"/>
        <v>0</v>
      </c>
      <c r="I143" s="20">
        <f t="shared" si="53"/>
        <v>350</v>
      </c>
      <c r="J143" s="20">
        <f t="shared" si="57"/>
        <v>0</v>
      </c>
      <c r="K143" s="20">
        <f t="shared" si="54"/>
        <v>350</v>
      </c>
      <c r="L143" s="20">
        <f t="shared" si="57"/>
        <v>350</v>
      </c>
      <c r="M143" s="20">
        <f t="shared" si="57"/>
        <v>0</v>
      </c>
      <c r="N143" s="90">
        <f t="shared" si="55"/>
        <v>350</v>
      </c>
      <c r="O143" s="20">
        <f t="shared" si="58"/>
        <v>365</v>
      </c>
      <c r="P143" s="20">
        <f t="shared" si="58"/>
        <v>0</v>
      </c>
      <c r="Q143" s="90">
        <f t="shared" si="56"/>
        <v>365</v>
      </c>
    </row>
    <row r="144" spans="1:17" ht="12.75">
      <c r="A144" s="53" t="s">
        <v>9</v>
      </c>
      <c r="B144" s="54" t="s">
        <v>156</v>
      </c>
      <c r="C144" s="54" t="str">
        <f t="shared" si="36"/>
        <v>05 2 01 72020</v>
      </c>
      <c r="D144" s="54" t="s">
        <v>32</v>
      </c>
      <c r="E144" s="54"/>
      <c r="F144" s="54"/>
      <c r="G144" s="20">
        <f t="shared" si="57"/>
        <v>350</v>
      </c>
      <c r="H144" s="20">
        <f t="shared" si="57"/>
        <v>0</v>
      </c>
      <c r="I144" s="20">
        <f t="shared" si="53"/>
        <v>350</v>
      </c>
      <c r="J144" s="20">
        <f t="shared" si="57"/>
        <v>0</v>
      </c>
      <c r="K144" s="20">
        <f t="shared" si="54"/>
        <v>350</v>
      </c>
      <c r="L144" s="20">
        <f t="shared" si="57"/>
        <v>350</v>
      </c>
      <c r="M144" s="20">
        <f t="shared" si="57"/>
        <v>0</v>
      </c>
      <c r="N144" s="90">
        <f t="shared" si="55"/>
        <v>350</v>
      </c>
      <c r="O144" s="20">
        <f t="shared" si="58"/>
        <v>365</v>
      </c>
      <c r="P144" s="20">
        <f t="shared" si="58"/>
        <v>0</v>
      </c>
      <c r="Q144" s="90">
        <f t="shared" si="56"/>
        <v>365</v>
      </c>
    </row>
    <row r="145" spans="1:17" ht="12.75">
      <c r="A145" s="53" t="s">
        <v>11</v>
      </c>
      <c r="B145" s="54" t="s">
        <v>156</v>
      </c>
      <c r="C145" s="54" t="str">
        <f t="shared" si="36"/>
        <v>05 2 01 72020</v>
      </c>
      <c r="D145" s="54" t="s">
        <v>32</v>
      </c>
      <c r="E145" s="54">
        <v>12</v>
      </c>
      <c r="F145" s="54"/>
      <c r="G145" s="20">
        <f t="shared" si="57"/>
        <v>350</v>
      </c>
      <c r="H145" s="20">
        <f t="shared" si="57"/>
        <v>0</v>
      </c>
      <c r="I145" s="20">
        <f t="shared" si="53"/>
        <v>350</v>
      </c>
      <c r="J145" s="20">
        <f t="shared" si="57"/>
        <v>0</v>
      </c>
      <c r="K145" s="20">
        <f t="shared" si="54"/>
        <v>350</v>
      </c>
      <c r="L145" s="20">
        <f t="shared" si="57"/>
        <v>350</v>
      </c>
      <c r="M145" s="20">
        <f t="shared" si="57"/>
        <v>0</v>
      </c>
      <c r="N145" s="90">
        <f t="shared" si="55"/>
        <v>350</v>
      </c>
      <c r="O145" s="20">
        <f t="shared" si="58"/>
        <v>365</v>
      </c>
      <c r="P145" s="20">
        <f t="shared" si="58"/>
        <v>0</v>
      </c>
      <c r="Q145" s="90">
        <f t="shared" si="56"/>
        <v>365</v>
      </c>
    </row>
    <row r="146" spans="1:17" ht="25.5">
      <c r="A146" s="53" t="s">
        <v>354</v>
      </c>
      <c r="B146" s="54" t="s">
        <v>156</v>
      </c>
      <c r="C146" s="54" t="str">
        <f t="shared" si="36"/>
        <v>05 2 01 72020</v>
      </c>
      <c r="D146" s="54" t="s">
        <v>32</v>
      </c>
      <c r="E146" s="54">
        <v>12</v>
      </c>
      <c r="F146" s="54" t="s">
        <v>355</v>
      </c>
      <c r="G146" s="20">
        <f t="shared" si="57"/>
        <v>350</v>
      </c>
      <c r="H146" s="20">
        <f t="shared" si="57"/>
        <v>0</v>
      </c>
      <c r="I146" s="20">
        <f t="shared" si="53"/>
        <v>350</v>
      </c>
      <c r="J146" s="20">
        <f t="shared" si="57"/>
        <v>0</v>
      </c>
      <c r="K146" s="20">
        <f t="shared" si="54"/>
        <v>350</v>
      </c>
      <c r="L146" s="20">
        <f t="shared" si="57"/>
        <v>350</v>
      </c>
      <c r="M146" s="20">
        <f t="shared" si="57"/>
        <v>0</v>
      </c>
      <c r="N146" s="90">
        <f t="shared" si="55"/>
        <v>350</v>
      </c>
      <c r="O146" s="20">
        <f t="shared" si="58"/>
        <v>365</v>
      </c>
      <c r="P146" s="20">
        <f t="shared" si="58"/>
        <v>0</v>
      </c>
      <c r="Q146" s="90">
        <f t="shared" si="56"/>
        <v>365</v>
      </c>
    </row>
    <row r="147" spans="1:17" ht="25.5">
      <c r="A147" s="53" t="s">
        <v>289</v>
      </c>
      <c r="B147" s="54" t="s">
        <v>156</v>
      </c>
      <c r="C147" s="54" t="str">
        <f t="shared" si="36"/>
        <v>05 2 01 72020</v>
      </c>
      <c r="D147" s="54" t="s">
        <v>32</v>
      </c>
      <c r="E147" s="54">
        <v>12</v>
      </c>
      <c r="F147" s="54" t="s">
        <v>288</v>
      </c>
      <c r="G147" s="20">
        <f>'приложение 6'!H146</f>
        <v>350</v>
      </c>
      <c r="H147" s="20">
        <f>'приложение 6'!I146</f>
        <v>0</v>
      </c>
      <c r="I147" s="20">
        <f t="shared" si="53"/>
        <v>350</v>
      </c>
      <c r="J147" s="20">
        <f>'приложение 6'!K146</f>
        <v>0</v>
      </c>
      <c r="K147" s="20">
        <f t="shared" si="54"/>
        <v>350</v>
      </c>
      <c r="L147" s="20">
        <f>'приложение 6'!M146</f>
        <v>350</v>
      </c>
      <c r="M147" s="20">
        <f>'приложение 6'!N146</f>
        <v>0</v>
      </c>
      <c r="N147" s="90">
        <f t="shared" si="55"/>
        <v>350</v>
      </c>
      <c r="O147" s="20">
        <f>'приложение 6'!P146</f>
        <v>365</v>
      </c>
      <c r="P147" s="20">
        <f>'приложение 6'!Q146</f>
        <v>0</v>
      </c>
      <c r="Q147" s="90">
        <f t="shared" si="56"/>
        <v>365</v>
      </c>
    </row>
    <row r="148" spans="1:17" ht="38.25">
      <c r="A148" s="53" t="s">
        <v>608</v>
      </c>
      <c r="B148" s="54" t="s">
        <v>157</v>
      </c>
      <c r="C148" s="54" t="str">
        <f t="shared" si="36"/>
        <v>06 0 00 00000</v>
      </c>
      <c r="D148" s="54"/>
      <c r="E148" s="54"/>
      <c r="F148" s="54"/>
      <c r="G148" s="20">
        <f>G149+G162</f>
        <v>1020</v>
      </c>
      <c r="H148" s="20">
        <f>H149+H162</f>
        <v>0</v>
      </c>
      <c r="I148" s="20">
        <f t="shared" si="53"/>
        <v>1020</v>
      </c>
      <c r="J148" s="20">
        <f>J149+J162</f>
        <v>-1000</v>
      </c>
      <c r="K148" s="20">
        <f t="shared" si="54"/>
        <v>20</v>
      </c>
      <c r="L148" s="20">
        <f>L149+L162</f>
        <v>1020</v>
      </c>
      <c r="M148" s="20">
        <f>M149+M162</f>
        <v>0</v>
      </c>
      <c r="N148" s="90">
        <f t="shared" si="55"/>
        <v>1020</v>
      </c>
      <c r="O148" s="20">
        <f>O149+O162</f>
        <v>1020</v>
      </c>
      <c r="P148" s="20">
        <f>P149+P162</f>
        <v>0</v>
      </c>
      <c r="Q148" s="90">
        <f t="shared" si="56"/>
        <v>1020</v>
      </c>
    </row>
    <row r="149" spans="1:17" ht="26.25" customHeight="1">
      <c r="A149" s="53" t="s">
        <v>340</v>
      </c>
      <c r="B149" s="54" t="s">
        <v>158</v>
      </c>
      <c r="C149" s="54" t="str">
        <f t="shared" si="36"/>
        <v>06 1 00 00000</v>
      </c>
      <c r="D149" s="54"/>
      <c r="E149" s="54"/>
      <c r="F149" s="54"/>
      <c r="G149" s="20">
        <f>G150+G156</f>
        <v>1000</v>
      </c>
      <c r="H149" s="20">
        <f>H150+H156</f>
        <v>0</v>
      </c>
      <c r="I149" s="20">
        <f t="shared" si="53"/>
        <v>1000</v>
      </c>
      <c r="J149" s="20">
        <f>J150+J156</f>
        <v>-1000</v>
      </c>
      <c r="K149" s="20">
        <f t="shared" si="54"/>
        <v>0</v>
      </c>
      <c r="L149" s="20">
        <f>L150+L156</f>
        <v>1000</v>
      </c>
      <c r="M149" s="20">
        <f>M150+M156</f>
        <v>0</v>
      </c>
      <c r="N149" s="90">
        <f t="shared" si="55"/>
        <v>1000</v>
      </c>
      <c r="O149" s="20">
        <f>O150+O156</f>
        <v>1000</v>
      </c>
      <c r="P149" s="20">
        <f>P150+P156</f>
        <v>0</v>
      </c>
      <c r="Q149" s="90">
        <f t="shared" si="56"/>
        <v>1000</v>
      </c>
    </row>
    <row r="150" spans="1:17" ht="25.5">
      <c r="A150" s="53" t="s">
        <v>254</v>
      </c>
      <c r="B150" s="54" t="s">
        <v>159</v>
      </c>
      <c r="C150" s="54" t="str">
        <f t="shared" si="36"/>
        <v>06 1 01 00000</v>
      </c>
      <c r="D150" s="54"/>
      <c r="E150" s="54"/>
      <c r="F150" s="54"/>
      <c r="G150" s="20">
        <f aca="true" t="shared" si="59" ref="G150:M154">G151</f>
        <v>1000</v>
      </c>
      <c r="H150" s="20">
        <f t="shared" si="59"/>
        <v>0</v>
      </c>
      <c r="I150" s="20">
        <f t="shared" si="53"/>
        <v>1000</v>
      </c>
      <c r="J150" s="20">
        <f t="shared" si="59"/>
        <v>-1000</v>
      </c>
      <c r="K150" s="20">
        <f t="shared" si="54"/>
        <v>0</v>
      </c>
      <c r="L150" s="20">
        <f t="shared" si="59"/>
        <v>1000</v>
      </c>
      <c r="M150" s="20">
        <f t="shared" si="59"/>
        <v>0</v>
      </c>
      <c r="N150" s="90">
        <f t="shared" si="55"/>
        <v>1000</v>
      </c>
      <c r="O150" s="20">
        <f aca="true" t="shared" si="60" ref="O150:P154">O151</f>
        <v>1000</v>
      </c>
      <c r="P150" s="20">
        <f t="shared" si="60"/>
        <v>0</v>
      </c>
      <c r="Q150" s="90">
        <f t="shared" si="56"/>
        <v>1000</v>
      </c>
    </row>
    <row r="151" spans="1:17" ht="12.75">
      <c r="A151" s="53" t="s">
        <v>52</v>
      </c>
      <c r="B151" s="54" t="s">
        <v>160</v>
      </c>
      <c r="C151" s="54" t="str">
        <f t="shared" si="36"/>
        <v>06 1 01 72510</v>
      </c>
      <c r="D151" s="54"/>
      <c r="E151" s="54"/>
      <c r="F151" s="54"/>
      <c r="G151" s="20">
        <f t="shared" si="59"/>
        <v>1000</v>
      </c>
      <c r="H151" s="20">
        <f t="shared" si="59"/>
        <v>0</v>
      </c>
      <c r="I151" s="20">
        <f t="shared" si="53"/>
        <v>1000</v>
      </c>
      <c r="J151" s="20">
        <f t="shared" si="59"/>
        <v>-1000</v>
      </c>
      <c r="K151" s="20">
        <f t="shared" si="54"/>
        <v>0</v>
      </c>
      <c r="L151" s="20">
        <f t="shared" si="59"/>
        <v>1000</v>
      </c>
      <c r="M151" s="20">
        <f t="shared" si="59"/>
        <v>0</v>
      </c>
      <c r="N151" s="90">
        <f t="shared" si="55"/>
        <v>1000</v>
      </c>
      <c r="O151" s="20">
        <f t="shared" si="60"/>
        <v>1000</v>
      </c>
      <c r="P151" s="20">
        <f t="shared" si="60"/>
        <v>0</v>
      </c>
      <c r="Q151" s="90">
        <f t="shared" si="56"/>
        <v>1000</v>
      </c>
    </row>
    <row r="152" spans="1:17" ht="12.75">
      <c r="A152" s="53" t="s">
        <v>9</v>
      </c>
      <c r="B152" s="54" t="s">
        <v>160</v>
      </c>
      <c r="C152" s="54" t="str">
        <f t="shared" si="36"/>
        <v>06 1 01 72510</v>
      </c>
      <c r="D152" s="54" t="s">
        <v>32</v>
      </c>
      <c r="E152" s="54"/>
      <c r="F152" s="54"/>
      <c r="G152" s="20">
        <f t="shared" si="59"/>
        <v>1000</v>
      </c>
      <c r="H152" s="20">
        <f t="shared" si="59"/>
        <v>0</v>
      </c>
      <c r="I152" s="20">
        <f t="shared" si="53"/>
        <v>1000</v>
      </c>
      <c r="J152" s="20">
        <f t="shared" si="59"/>
        <v>-1000</v>
      </c>
      <c r="K152" s="20">
        <f t="shared" si="54"/>
        <v>0</v>
      </c>
      <c r="L152" s="20">
        <f t="shared" si="59"/>
        <v>1000</v>
      </c>
      <c r="M152" s="20">
        <f t="shared" si="59"/>
        <v>0</v>
      </c>
      <c r="N152" s="90">
        <f t="shared" si="55"/>
        <v>1000</v>
      </c>
      <c r="O152" s="20">
        <f t="shared" si="60"/>
        <v>1000</v>
      </c>
      <c r="P152" s="20">
        <f t="shared" si="60"/>
        <v>0</v>
      </c>
      <c r="Q152" s="90">
        <f t="shared" si="56"/>
        <v>1000</v>
      </c>
    </row>
    <row r="153" spans="1:17" ht="12.75">
      <c r="A153" s="53" t="s">
        <v>11</v>
      </c>
      <c r="B153" s="54" t="s">
        <v>160</v>
      </c>
      <c r="C153" s="54" t="str">
        <f t="shared" si="36"/>
        <v>06 1 01 72510</v>
      </c>
      <c r="D153" s="54" t="s">
        <v>32</v>
      </c>
      <c r="E153" s="54">
        <v>12</v>
      </c>
      <c r="F153" s="54"/>
      <c r="G153" s="20">
        <f t="shared" si="59"/>
        <v>1000</v>
      </c>
      <c r="H153" s="20">
        <f t="shared" si="59"/>
        <v>0</v>
      </c>
      <c r="I153" s="20">
        <f t="shared" si="53"/>
        <v>1000</v>
      </c>
      <c r="J153" s="20">
        <f t="shared" si="59"/>
        <v>-1000</v>
      </c>
      <c r="K153" s="20">
        <f t="shared" si="54"/>
        <v>0</v>
      </c>
      <c r="L153" s="20">
        <f t="shared" si="59"/>
        <v>1000</v>
      </c>
      <c r="M153" s="20">
        <f t="shared" si="59"/>
        <v>0</v>
      </c>
      <c r="N153" s="90">
        <f t="shared" si="55"/>
        <v>1000</v>
      </c>
      <c r="O153" s="20">
        <f t="shared" si="60"/>
        <v>1000</v>
      </c>
      <c r="P153" s="20">
        <f t="shared" si="60"/>
        <v>0</v>
      </c>
      <c r="Q153" s="90">
        <f t="shared" si="56"/>
        <v>1000</v>
      </c>
    </row>
    <row r="154" spans="1:17" ht="12.75">
      <c r="A154" s="66" t="s">
        <v>356</v>
      </c>
      <c r="B154" s="54" t="s">
        <v>160</v>
      </c>
      <c r="C154" s="54" t="str">
        <f t="shared" si="36"/>
        <v>06 1 01 72510</v>
      </c>
      <c r="D154" s="54" t="s">
        <v>32</v>
      </c>
      <c r="E154" s="54">
        <v>12</v>
      </c>
      <c r="F154" s="54" t="s">
        <v>357</v>
      </c>
      <c r="G154" s="20">
        <f t="shared" si="59"/>
        <v>1000</v>
      </c>
      <c r="H154" s="20">
        <f t="shared" si="59"/>
        <v>0</v>
      </c>
      <c r="I154" s="20">
        <f t="shared" si="53"/>
        <v>1000</v>
      </c>
      <c r="J154" s="20">
        <f t="shared" si="59"/>
        <v>-1000</v>
      </c>
      <c r="K154" s="20">
        <f t="shared" si="54"/>
        <v>0</v>
      </c>
      <c r="L154" s="20">
        <f t="shared" si="59"/>
        <v>1000</v>
      </c>
      <c r="M154" s="20">
        <f t="shared" si="59"/>
        <v>0</v>
      </c>
      <c r="N154" s="90">
        <f t="shared" si="55"/>
        <v>1000</v>
      </c>
      <c r="O154" s="20">
        <f t="shared" si="60"/>
        <v>1000</v>
      </c>
      <c r="P154" s="20">
        <f t="shared" si="60"/>
        <v>0</v>
      </c>
      <c r="Q154" s="90">
        <f t="shared" si="56"/>
        <v>1000</v>
      </c>
    </row>
    <row r="155" spans="1:17" ht="38.25">
      <c r="A155" s="53" t="s">
        <v>175</v>
      </c>
      <c r="B155" s="54" t="s">
        <v>160</v>
      </c>
      <c r="C155" s="54" t="str">
        <f t="shared" si="36"/>
        <v>06 1 01 72510</v>
      </c>
      <c r="D155" s="54" t="s">
        <v>32</v>
      </c>
      <c r="E155" s="54">
        <v>12</v>
      </c>
      <c r="F155" s="54" t="s">
        <v>68</v>
      </c>
      <c r="G155" s="20">
        <f>'приложение 6'!H152</f>
        <v>1000</v>
      </c>
      <c r="H155" s="20">
        <f>'приложение 6'!I152</f>
        <v>0</v>
      </c>
      <c r="I155" s="20">
        <f t="shared" si="53"/>
        <v>1000</v>
      </c>
      <c r="J155" s="20">
        <f>'приложение 6'!K152</f>
        <v>-1000</v>
      </c>
      <c r="K155" s="20">
        <f t="shared" si="54"/>
        <v>0</v>
      </c>
      <c r="L155" s="20">
        <f>'приложение 6'!M152</f>
        <v>1000</v>
      </c>
      <c r="M155" s="20">
        <f>'приложение 6'!N152</f>
        <v>0</v>
      </c>
      <c r="N155" s="90">
        <f t="shared" si="55"/>
        <v>1000</v>
      </c>
      <c r="O155" s="20">
        <f>'приложение 6'!P152</f>
        <v>1000</v>
      </c>
      <c r="P155" s="20">
        <f>'приложение 6'!Q152</f>
        <v>0</v>
      </c>
      <c r="Q155" s="90">
        <f t="shared" si="56"/>
        <v>1000</v>
      </c>
    </row>
    <row r="156" spans="1:17" ht="28.5" customHeight="1" hidden="1">
      <c r="A156" s="53" t="s">
        <v>331</v>
      </c>
      <c r="B156" s="54" t="s">
        <v>161</v>
      </c>
      <c r="C156" s="54" t="str">
        <f t="shared" si="36"/>
        <v>06 1 04 00000</v>
      </c>
      <c r="D156" s="54"/>
      <c r="E156" s="54"/>
      <c r="F156" s="54"/>
      <c r="G156" s="20">
        <f aca="true" t="shared" si="61" ref="G156:M160">G157</f>
        <v>0</v>
      </c>
      <c r="H156" s="20">
        <f t="shared" si="61"/>
        <v>0</v>
      </c>
      <c r="I156" s="20">
        <f t="shared" si="53"/>
        <v>0</v>
      </c>
      <c r="J156" s="20">
        <f t="shared" si="61"/>
        <v>0</v>
      </c>
      <c r="K156" s="20">
        <f t="shared" si="54"/>
        <v>0</v>
      </c>
      <c r="L156" s="20">
        <f t="shared" si="61"/>
        <v>0</v>
      </c>
      <c r="M156" s="20">
        <f t="shared" si="61"/>
        <v>0</v>
      </c>
      <c r="N156" s="90">
        <f t="shared" si="55"/>
        <v>0</v>
      </c>
      <c r="O156" s="20">
        <f aca="true" t="shared" si="62" ref="O156:P160">O157</f>
        <v>0</v>
      </c>
      <c r="P156" s="20">
        <f t="shared" si="62"/>
        <v>0</v>
      </c>
      <c r="Q156" s="90">
        <f t="shared" si="56"/>
        <v>0</v>
      </c>
    </row>
    <row r="157" spans="1:17" ht="25.5" hidden="1">
      <c r="A157" s="53" t="s">
        <v>53</v>
      </c>
      <c r="B157" s="54" t="s">
        <v>162</v>
      </c>
      <c r="C157" s="54" t="str">
        <f t="shared" si="36"/>
        <v>06 1 04 72530</v>
      </c>
      <c r="D157" s="54"/>
      <c r="E157" s="54"/>
      <c r="F157" s="54"/>
      <c r="G157" s="20">
        <f t="shared" si="61"/>
        <v>0</v>
      </c>
      <c r="H157" s="20">
        <f t="shared" si="61"/>
        <v>0</v>
      </c>
      <c r="I157" s="20">
        <f t="shared" si="53"/>
        <v>0</v>
      </c>
      <c r="J157" s="20">
        <f t="shared" si="61"/>
        <v>0</v>
      </c>
      <c r="K157" s="20">
        <f t="shared" si="54"/>
        <v>0</v>
      </c>
      <c r="L157" s="20">
        <f t="shared" si="61"/>
        <v>0</v>
      </c>
      <c r="M157" s="20">
        <f t="shared" si="61"/>
        <v>0</v>
      </c>
      <c r="N157" s="90">
        <f t="shared" si="55"/>
        <v>0</v>
      </c>
      <c r="O157" s="20">
        <f t="shared" si="62"/>
        <v>0</v>
      </c>
      <c r="P157" s="20">
        <f t="shared" si="62"/>
        <v>0</v>
      </c>
      <c r="Q157" s="90">
        <f t="shared" si="56"/>
        <v>0</v>
      </c>
    </row>
    <row r="158" spans="1:17" ht="12.75" hidden="1">
      <c r="A158" s="53" t="s">
        <v>9</v>
      </c>
      <c r="B158" s="54" t="s">
        <v>162</v>
      </c>
      <c r="C158" s="54" t="str">
        <f aca="true" t="shared" si="63" ref="C158:C227">REPLACE(REPLACE(REPLACE(B158,3,," "),5,," "),8,," ")</f>
        <v>06 1 04 72530</v>
      </c>
      <c r="D158" s="54" t="s">
        <v>32</v>
      </c>
      <c r="E158" s="54"/>
      <c r="F158" s="54"/>
      <c r="G158" s="20">
        <f t="shared" si="61"/>
        <v>0</v>
      </c>
      <c r="H158" s="20">
        <f t="shared" si="61"/>
        <v>0</v>
      </c>
      <c r="I158" s="20">
        <f t="shared" si="53"/>
        <v>0</v>
      </c>
      <c r="J158" s="20">
        <f t="shared" si="61"/>
        <v>0</v>
      </c>
      <c r="K158" s="20">
        <f t="shared" si="54"/>
        <v>0</v>
      </c>
      <c r="L158" s="20">
        <f t="shared" si="61"/>
        <v>0</v>
      </c>
      <c r="M158" s="20">
        <f t="shared" si="61"/>
        <v>0</v>
      </c>
      <c r="N158" s="90">
        <f t="shared" si="55"/>
        <v>0</v>
      </c>
      <c r="O158" s="20">
        <f t="shared" si="62"/>
        <v>0</v>
      </c>
      <c r="P158" s="20">
        <f t="shared" si="62"/>
        <v>0</v>
      </c>
      <c r="Q158" s="90">
        <f t="shared" si="56"/>
        <v>0</v>
      </c>
    </row>
    <row r="159" spans="1:17" ht="12.75" hidden="1">
      <c r="A159" s="53" t="s">
        <v>11</v>
      </c>
      <c r="B159" s="54" t="s">
        <v>162</v>
      </c>
      <c r="C159" s="54" t="str">
        <f t="shared" si="63"/>
        <v>06 1 04 72530</v>
      </c>
      <c r="D159" s="54" t="s">
        <v>32</v>
      </c>
      <c r="E159" s="54">
        <v>12</v>
      </c>
      <c r="F159" s="54"/>
      <c r="G159" s="20">
        <f t="shared" si="61"/>
        <v>0</v>
      </c>
      <c r="H159" s="20">
        <f t="shared" si="61"/>
        <v>0</v>
      </c>
      <c r="I159" s="20">
        <f t="shared" si="53"/>
        <v>0</v>
      </c>
      <c r="J159" s="20">
        <f t="shared" si="61"/>
        <v>0</v>
      </c>
      <c r="K159" s="20">
        <f t="shared" si="54"/>
        <v>0</v>
      </c>
      <c r="L159" s="20">
        <f t="shared" si="61"/>
        <v>0</v>
      </c>
      <c r="M159" s="20">
        <f t="shared" si="61"/>
        <v>0</v>
      </c>
      <c r="N159" s="90">
        <f t="shared" si="55"/>
        <v>0</v>
      </c>
      <c r="O159" s="20">
        <f t="shared" si="62"/>
        <v>0</v>
      </c>
      <c r="P159" s="20">
        <f t="shared" si="62"/>
        <v>0</v>
      </c>
      <c r="Q159" s="90">
        <f t="shared" si="56"/>
        <v>0</v>
      </c>
    </row>
    <row r="160" spans="1:17" ht="25.5" hidden="1">
      <c r="A160" s="53" t="s">
        <v>354</v>
      </c>
      <c r="B160" s="54" t="s">
        <v>162</v>
      </c>
      <c r="C160" s="54" t="str">
        <f t="shared" si="63"/>
        <v>06 1 04 72530</v>
      </c>
      <c r="D160" s="54" t="s">
        <v>32</v>
      </c>
      <c r="E160" s="54">
        <v>12</v>
      </c>
      <c r="F160" s="54" t="s">
        <v>355</v>
      </c>
      <c r="G160" s="20">
        <f t="shared" si="61"/>
        <v>0</v>
      </c>
      <c r="H160" s="20">
        <f t="shared" si="61"/>
        <v>0</v>
      </c>
      <c r="I160" s="20">
        <f t="shared" si="53"/>
        <v>0</v>
      </c>
      <c r="J160" s="20">
        <f t="shared" si="61"/>
        <v>0</v>
      </c>
      <c r="K160" s="20">
        <f t="shared" si="54"/>
        <v>0</v>
      </c>
      <c r="L160" s="20">
        <f t="shared" si="61"/>
        <v>0</v>
      </c>
      <c r="M160" s="20">
        <f t="shared" si="61"/>
        <v>0</v>
      </c>
      <c r="N160" s="90">
        <f t="shared" si="55"/>
        <v>0</v>
      </c>
      <c r="O160" s="20">
        <f t="shared" si="62"/>
        <v>0</v>
      </c>
      <c r="P160" s="20">
        <f t="shared" si="62"/>
        <v>0</v>
      </c>
      <c r="Q160" s="90">
        <f t="shared" si="56"/>
        <v>0</v>
      </c>
    </row>
    <row r="161" spans="1:17" ht="25.5" hidden="1">
      <c r="A161" s="53" t="s">
        <v>289</v>
      </c>
      <c r="B161" s="54" t="s">
        <v>162</v>
      </c>
      <c r="C161" s="54" t="str">
        <f t="shared" si="63"/>
        <v>06 1 04 72530</v>
      </c>
      <c r="D161" s="54" t="s">
        <v>32</v>
      </c>
      <c r="E161" s="54">
        <v>12</v>
      </c>
      <c r="F161" s="54" t="s">
        <v>288</v>
      </c>
      <c r="G161" s="20">
        <f>'приложение 6'!H156</f>
        <v>0</v>
      </c>
      <c r="H161" s="20">
        <f>'приложение 6'!I156</f>
        <v>0</v>
      </c>
      <c r="I161" s="20">
        <f t="shared" si="53"/>
        <v>0</v>
      </c>
      <c r="J161" s="20">
        <f>'приложение 6'!K156</f>
        <v>0</v>
      </c>
      <c r="K161" s="20">
        <f t="shared" si="54"/>
        <v>0</v>
      </c>
      <c r="L161" s="20">
        <f>'приложение 6'!M156</f>
        <v>0</v>
      </c>
      <c r="M161" s="20">
        <f>'приложение 6'!N156</f>
        <v>0</v>
      </c>
      <c r="N161" s="90">
        <f t="shared" si="55"/>
        <v>0</v>
      </c>
      <c r="O161" s="20">
        <f>'приложение 6'!P156</f>
        <v>0</v>
      </c>
      <c r="P161" s="20">
        <f>'приложение 6'!Q156</f>
        <v>0</v>
      </c>
      <c r="Q161" s="90">
        <f t="shared" si="56"/>
        <v>0</v>
      </c>
    </row>
    <row r="162" spans="1:17" ht="51">
      <c r="A162" s="53" t="s">
        <v>609</v>
      </c>
      <c r="B162" s="54" t="s">
        <v>163</v>
      </c>
      <c r="C162" s="54" t="str">
        <f t="shared" si="63"/>
        <v>06 2 00 00000</v>
      </c>
      <c r="D162" s="54"/>
      <c r="E162" s="54"/>
      <c r="F162" s="54"/>
      <c r="G162" s="20">
        <f aca="true" t="shared" si="64" ref="G162:M167">G163</f>
        <v>20</v>
      </c>
      <c r="H162" s="20">
        <f t="shared" si="64"/>
        <v>0</v>
      </c>
      <c r="I162" s="20">
        <f t="shared" si="53"/>
        <v>20</v>
      </c>
      <c r="J162" s="20">
        <f t="shared" si="64"/>
        <v>0</v>
      </c>
      <c r="K162" s="20">
        <f t="shared" si="54"/>
        <v>20</v>
      </c>
      <c r="L162" s="20">
        <f t="shared" si="64"/>
        <v>20</v>
      </c>
      <c r="M162" s="20">
        <f t="shared" si="64"/>
        <v>0</v>
      </c>
      <c r="N162" s="90">
        <f t="shared" si="55"/>
        <v>20</v>
      </c>
      <c r="O162" s="20">
        <f aca="true" t="shared" si="65" ref="O162:P167">O163</f>
        <v>20</v>
      </c>
      <c r="P162" s="20">
        <f t="shared" si="65"/>
        <v>0</v>
      </c>
      <c r="Q162" s="90">
        <f t="shared" si="56"/>
        <v>20</v>
      </c>
    </row>
    <row r="163" spans="1:17" ht="38.25">
      <c r="A163" s="53" t="s">
        <v>255</v>
      </c>
      <c r="B163" s="54" t="s">
        <v>164</v>
      </c>
      <c r="C163" s="54" t="str">
        <f t="shared" si="63"/>
        <v>06 2 01 00000</v>
      </c>
      <c r="D163" s="54"/>
      <c r="E163" s="54"/>
      <c r="F163" s="54"/>
      <c r="G163" s="20">
        <f t="shared" si="64"/>
        <v>20</v>
      </c>
      <c r="H163" s="20">
        <f t="shared" si="64"/>
        <v>0</v>
      </c>
      <c r="I163" s="20">
        <f t="shared" si="53"/>
        <v>20</v>
      </c>
      <c r="J163" s="20">
        <f t="shared" si="64"/>
        <v>0</v>
      </c>
      <c r="K163" s="20">
        <f t="shared" si="54"/>
        <v>20</v>
      </c>
      <c r="L163" s="20">
        <f t="shared" si="64"/>
        <v>20</v>
      </c>
      <c r="M163" s="20">
        <f t="shared" si="64"/>
        <v>0</v>
      </c>
      <c r="N163" s="90">
        <f t="shared" si="55"/>
        <v>20</v>
      </c>
      <c r="O163" s="20">
        <f t="shared" si="65"/>
        <v>20</v>
      </c>
      <c r="P163" s="20">
        <f t="shared" si="65"/>
        <v>0</v>
      </c>
      <c r="Q163" s="90">
        <f t="shared" si="56"/>
        <v>20</v>
      </c>
    </row>
    <row r="164" spans="1:17" ht="25.5">
      <c r="A164" s="53" t="s">
        <v>54</v>
      </c>
      <c r="B164" s="54" t="s">
        <v>165</v>
      </c>
      <c r="C164" s="54" t="str">
        <f t="shared" si="63"/>
        <v>06 2 01 72520</v>
      </c>
      <c r="D164" s="54"/>
      <c r="E164" s="54"/>
      <c r="F164" s="54"/>
      <c r="G164" s="20">
        <f t="shared" si="64"/>
        <v>20</v>
      </c>
      <c r="H164" s="20">
        <f t="shared" si="64"/>
        <v>0</v>
      </c>
      <c r="I164" s="20">
        <f t="shared" si="53"/>
        <v>20</v>
      </c>
      <c r="J164" s="20">
        <f t="shared" si="64"/>
        <v>0</v>
      </c>
      <c r="K164" s="20">
        <f t="shared" si="54"/>
        <v>20</v>
      </c>
      <c r="L164" s="20">
        <f t="shared" si="64"/>
        <v>20</v>
      </c>
      <c r="M164" s="20">
        <f t="shared" si="64"/>
        <v>0</v>
      </c>
      <c r="N164" s="90">
        <f t="shared" si="55"/>
        <v>20</v>
      </c>
      <c r="O164" s="20">
        <f t="shared" si="65"/>
        <v>20</v>
      </c>
      <c r="P164" s="20">
        <f t="shared" si="65"/>
        <v>0</v>
      </c>
      <c r="Q164" s="90">
        <f t="shared" si="56"/>
        <v>20</v>
      </c>
    </row>
    <row r="165" spans="1:17" ht="12.75">
      <c r="A165" s="53" t="s">
        <v>9</v>
      </c>
      <c r="B165" s="54" t="s">
        <v>165</v>
      </c>
      <c r="C165" s="54" t="str">
        <f t="shared" si="63"/>
        <v>06 2 01 72520</v>
      </c>
      <c r="D165" s="54" t="s">
        <v>32</v>
      </c>
      <c r="E165" s="54"/>
      <c r="F165" s="54"/>
      <c r="G165" s="20">
        <f t="shared" si="64"/>
        <v>20</v>
      </c>
      <c r="H165" s="20">
        <f t="shared" si="64"/>
        <v>0</v>
      </c>
      <c r="I165" s="20">
        <f t="shared" si="53"/>
        <v>20</v>
      </c>
      <c r="J165" s="20">
        <f t="shared" si="64"/>
        <v>0</v>
      </c>
      <c r="K165" s="20">
        <f t="shared" si="54"/>
        <v>20</v>
      </c>
      <c r="L165" s="20">
        <f t="shared" si="64"/>
        <v>20</v>
      </c>
      <c r="M165" s="20">
        <f t="shared" si="64"/>
        <v>0</v>
      </c>
      <c r="N165" s="90">
        <f t="shared" si="55"/>
        <v>20</v>
      </c>
      <c r="O165" s="20">
        <f t="shared" si="65"/>
        <v>20</v>
      </c>
      <c r="P165" s="20">
        <f t="shared" si="65"/>
        <v>0</v>
      </c>
      <c r="Q165" s="90">
        <f t="shared" si="56"/>
        <v>20</v>
      </c>
    </row>
    <row r="166" spans="1:17" ht="12.75">
      <c r="A166" s="53" t="s">
        <v>11</v>
      </c>
      <c r="B166" s="54" t="s">
        <v>165</v>
      </c>
      <c r="C166" s="54" t="str">
        <f t="shared" si="63"/>
        <v>06 2 01 72520</v>
      </c>
      <c r="D166" s="54" t="s">
        <v>32</v>
      </c>
      <c r="E166" s="54">
        <v>12</v>
      </c>
      <c r="F166" s="54"/>
      <c r="G166" s="20">
        <f t="shared" si="64"/>
        <v>20</v>
      </c>
      <c r="H166" s="20">
        <f t="shared" si="64"/>
        <v>0</v>
      </c>
      <c r="I166" s="20">
        <f t="shared" si="53"/>
        <v>20</v>
      </c>
      <c r="J166" s="20">
        <f t="shared" si="64"/>
        <v>0</v>
      </c>
      <c r="K166" s="20">
        <f t="shared" si="54"/>
        <v>20</v>
      </c>
      <c r="L166" s="20">
        <f t="shared" si="64"/>
        <v>20</v>
      </c>
      <c r="M166" s="20">
        <f t="shared" si="64"/>
        <v>0</v>
      </c>
      <c r="N166" s="90">
        <f t="shared" si="55"/>
        <v>20</v>
      </c>
      <c r="O166" s="20">
        <f t="shared" si="65"/>
        <v>20</v>
      </c>
      <c r="P166" s="20">
        <f t="shared" si="65"/>
        <v>0</v>
      </c>
      <c r="Q166" s="90">
        <f t="shared" si="56"/>
        <v>20</v>
      </c>
    </row>
    <row r="167" spans="1:17" ht="25.5">
      <c r="A167" s="53" t="s">
        <v>354</v>
      </c>
      <c r="B167" s="54" t="s">
        <v>165</v>
      </c>
      <c r="C167" s="54" t="str">
        <f t="shared" si="63"/>
        <v>06 2 01 72520</v>
      </c>
      <c r="D167" s="54" t="s">
        <v>32</v>
      </c>
      <c r="E167" s="54">
        <v>12</v>
      </c>
      <c r="F167" s="54" t="s">
        <v>355</v>
      </c>
      <c r="G167" s="20">
        <f t="shared" si="64"/>
        <v>20</v>
      </c>
      <c r="H167" s="20">
        <f t="shared" si="64"/>
        <v>0</v>
      </c>
      <c r="I167" s="20">
        <f t="shared" si="53"/>
        <v>20</v>
      </c>
      <c r="J167" s="20">
        <f t="shared" si="64"/>
        <v>0</v>
      </c>
      <c r="K167" s="20">
        <f t="shared" si="54"/>
        <v>20</v>
      </c>
      <c r="L167" s="20">
        <f t="shared" si="64"/>
        <v>20</v>
      </c>
      <c r="M167" s="20">
        <f t="shared" si="64"/>
        <v>0</v>
      </c>
      <c r="N167" s="90">
        <f t="shared" si="55"/>
        <v>20</v>
      </c>
      <c r="O167" s="20">
        <f t="shared" si="65"/>
        <v>20</v>
      </c>
      <c r="P167" s="20">
        <f t="shared" si="65"/>
        <v>0</v>
      </c>
      <c r="Q167" s="90">
        <f t="shared" si="56"/>
        <v>20</v>
      </c>
    </row>
    <row r="168" spans="1:17" ht="25.5">
      <c r="A168" s="53" t="s">
        <v>289</v>
      </c>
      <c r="B168" s="54" t="s">
        <v>165</v>
      </c>
      <c r="C168" s="54" t="str">
        <f t="shared" si="63"/>
        <v>06 2 01 72520</v>
      </c>
      <c r="D168" s="54" t="s">
        <v>32</v>
      </c>
      <c r="E168" s="54">
        <v>12</v>
      </c>
      <c r="F168" s="54" t="s">
        <v>288</v>
      </c>
      <c r="G168" s="20">
        <f>'приложение 6'!H161</f>
        <v>20</v>
      </c>
      <c r="H168" s="20">
        <f>'приложение 6'!I161</f>
        <v>0</v>
      </c>
      <c r="I168" s="20">
        <f t="shared" si="53"/>
        <v>20</v>
      </c>
      <c r="J168" s="20">
        <f>'приложение 6'!K161</f>
        <v>0</v>
      </c>
      <c r="K168" s="20">
        <f t="shared" si="54"/>
        <v>20</v>
      </c>
      <c r="L168" s="20">
        <f>'приложение 6'!M161</f>
        <v>20</v>
      </c>
      <c r="M168" s="20">
        <f>'приложение 6'!N161</f>
        <v>0</v>
      </c>
      <c r="N168" s="90">
        <f t="shared" si="55"/>
        <v>20</v>
      </c>
      <c r="O168" s="20">
        <f>'приложение 6'!P161</f>
        <v>20</v>
      </c>
      <c r="P168" s="20">
        <f>'приложение 6'!Q161</f>
        <v>0</v>
      </c>
      <c r="Q168" s="90">
        <f t="shared" si="56"/>
        <v>20</v>
      </c>
    </row>
    <row r="169" spans="1:17" ht="27" customHeight="1">
      <c r="A169" s="53" t="s">
        <v>598</v>
      </c>
      <c r="B169" s="54" t="s">
        <v>140</v>
      </c>
      <c r="C169" s="54" t="str">
        <f t="shared" si="63"/>
        <v>08 0 00 00000</v>
      </c>
      <c r="D169" s="54"/>
      <c r="E169" s="54"/>
      <c r="F169" s="54"/>
      <c r="G169" s="20">
        <f>G170+G227+G246+G275+G295+G307+G352</f>
        <v>138960.387</v>
      </c>
      <c r="H169" s="20">
        <f>H170+H227+H246+H275+H295+H307+H352</f>
        <v>176.1</v>
      </c>
      <c r="I169" s="20">
        <f t="shared" si="53"/>
        <v>139136.487</v>
      </c>
      <c r="J169" s="20">
        <f>J170+J227+J246+J275+J295+J307+J352</f>
        <v>466.60699999999997</v>
      </c>
      <c r="K169" s="20">
        <f t="shared" si="54"/>
        <v>139603.09399999998</v>
      </c>
      <c r="L169" s="20">
        <f>L170+L227+L246+L275+L295+L307+L352</f>
        <v>113148.817</v>
      </c>
      <c r="M169" s="20">
        <f>M170+M227+M246+M275+M295+M307+M352</f>
        <v>-9085.761</v>
      </c>
      <c r="N169" s="90">
        <f t="shared" si="55"/>
        <v>104063.056</v>
      </c>
      <c r="O169" s="20">
        <f>O170+O227+O246+O275+O295+O307+O352</f>
        <v>109085.511</v>
      </c>
      <c r="P169" s="20">
        <f>P170+P227+P246+P275+P295+P307+P352</f>
        <v>-5147.096</v>
      </c>
      <c r="Q169" s="90">
        <f t="shared" si="56"/>
        <v>103938.415</v>
      </c>
    </row>
    <row r="170" spans="1:17" ht="25.5">
      <c r="A170" s="53" t="s">
        <v>336</v>
      </c>
      <c r="B170" s="54" t="s">
        <v>141</v>
      </c>
      <c r="C170" s="54" t="str">
        <f t="shared" si="63"/>
        <v>08 1 00 00000</v>
      </c>
      <c r="D170" s="54"/>
      <c r="E170" s="54"/>
      <c r="F170" s="54"/>
      <c r="G170" s="20">
        <f>G171+G205+G216</f>
        <v>60767.309</v>
      </c>
      <c r="H170" s="20">
        <f>H171+H205+H216</f>
        <v>0</v>
      </c>
      <c r="I170" s="20">
        <f t="shared" si="53"/>
        <v>60767.309</v>
      </c>
      <c r="J170" s="20">
        <f>J171+J205+J216</f>
        <v>22.016</v>
      </c>
      <c r="K170" s="20">
        <f t="shared" si="54"/>
        <v>60789.325000000004</v>
      </c>
      <c r="L170" s="20">
        <f>L171+L205+L216</f>
        <v>10300</v>
      </c>
      <c r="M170" s="20">
        <f>M171+M205+M216</f>
        <v>-82.661</v>
      </c>
      <c r="N170" s="90">
        <f t="shared" si="55"/>
        <v>10217.339</v>
      </c>
      <c r="O170" s="20">
        <f>O171+O205+O216</f>
        <v>31597.436</v>
      </c>
      <c r="P170" s="20">
        <f>P171+P205+P216</f>
        <v>-5147.096</v>
      </c>
      <c r="Q170" s="90">
        <f t="shared" si="56"/>
        <v>26450.340000000004</v>
      </c>
    </row>
    <row r="171" spans="1:17" ht="25.5">
      <c r="A171" s="53" t="s">
        <v>250</v>
      </c>
      <c r="B171" s="54" t="s">
        <v>142</v>
      </c>
      <c r="C171" s="54" t="str">
        <f t="shared" si="63"/>
        <v>08 1 01 00000</v>
      </c>
      <c r="D171" s="54"/>
      <c r="E171" s="54"/>
      <c r="F171" s="54"/>
      <c r="G171" s="20">
        <f>G172+G193+G200</f>
        <v>54767.309</v>
      </c>
      <c r="H171" s="20">
        <f>H172+H193+H200</f>
        <v>0</v>
      </c>
      <c r="I171" s="20">
        <f t="shared" si="53"/>
        <v>54767.309</v>
      </c>
      <c r="J171" s="20">
        <f>J172+J193+J200</f>
        <v>22.016</v>
      </c>
      <c r="K171" s="20">
        <f t="shared" si="54"/>
        <v>54789.325000000004</v>
      </c>
      <c r="L171" s="20">
        <f>L172+L193+L200</f>
        <v>5300</v>
      </c>
      <c r="M171" s="20">
        <f>M172+M193+M200</f>
        <v>-82.661</v>
      </c>
      <c r="N171" s="90">
        <f t="shared" si="55"/>
        <v>5217.339</v>
      </c>
      <c r="O171" s="20">
        <f>O172+O193+O200</f>
        <v>26097.436</v>
      </c>
      <c r="P171" s="20">
        <f>P172+P193+P200</f>
        <v>-5147.096</v>
      </c>
      <c r="Q171" s="90">
        <f t="shared" si="56"/>
        <v>20950.340000000004</v>
      </c>
    </row>
    <row r="172" spans="1:17" ht="37.5" customHeight="1">
      <c r="A172" s="53" t="s">
        <v>322</v>
      </c>
      <c r="B172" s="54" t="s">
        <v>321</v>
      </c>
      <c r="C172" s="54" t="str">
        <f>REPLACE(REPLACE(REPLACE(B172,3,," "),5,," "),8,," ")</f>
        <v>08 1 01 S6750</v>
      </c>
      <c r="D172" s="54"/>
      <c r="E172" s="54"/>
      <c r="F172" s="54"/>
      <c r="G172" s="20">
        <f aca="true" t="shared" si="66" ref="G172:M175">G173</f>
        <v>45380.403</v>
      </c>
      <c r="H172" s="20">
        <f t="shared" si="66"/>
        <v>0</v>
      </c>
      <c r="I172" s="20">
        <f t="shared" si="53"/>
        <v>45380.403</v>
      </c>
      <c r="J172" s="20">
        <f t="shared" si="66"/>
        <v>0</v>
      </c>
      <c r="K172" s="20">
        <f t="shared" si="54"/>
        <v>45380.403</v>
      </c>
      <c r="L172" s="20">
        <f t="shared" si="66"/>
        <v>0</v>
      </c>
      <c r="M172" s="20">
        <f t="shared" si="66"/>
        <v>0</v>
      </c>
      <c r="N172" s="90">
        <f t="shared" si="55"/>
        <v>0</v>
      </c>
      <c r="O172" s="20">
        <f aca="true" t="shared" si="67" ref="O172:P175">O173</f>
        <v>0</v>
      </c>
      <c r="P172" s="20">
        <f t="shared" si="67"/>
        <v>0</v>
      </c>
      <c r="Q172" s="90">
        <f t="shared" si="56"/>
        <v>0</v>
      </c>
    </row>
    <row r="173" spans="1:17" ht="12.75">
      <c r="A173" s="53" t="s">
        <v>9</v>
      </c>
      <c r="B173" s="54" t="s">
        <v>321</v>
      </c>
      <c r="C173" s="54" t="str">
        <f>REPLACE(REPLACE(REPLACE(B173,3,," "),5,," "),8,," ")</f>
        <v>08 1 01 S6750</v>
      </c>
      <c r="D173" s="54" t="s">
        <v>32</v>
      </c>
      <c r="E173" s="54"/>
      <c r="F173" s="54"/>
      <c r="G173" s="20">
        <f t="shared" si="66"/>
        <v>45380.403</v>
      </c>
      <c r="H173" s="20">
        <f t="shared" si="66"/>
        <v>0</v>
      </c>
      <c r="I173" s="20">
        <f t="shared" si="53"/>
        <v>45380.403</v>
      </c>
      <c r="J173" s="20">
        <f t="shared" si="66"/>
        <v>0</v>
      </c>
      <c r="K173" s="20">
        <f t="shared" si="54"/>
        <v>45380.403</v>
      </c>
      <c r="L173" s="20">
        <f t="shared" si="66"/>
        <v>0</v>
      </c>
      <c r="M173" s="20">
        <f t="shared" si="66"/>
        <v>0</v>
      </c>
      <c r="N173" s="90">
        <f t="shared" si="55"/>
        <v>0</v>
      </c>
      <c r="O173" s="20">
        <f t="shared" si="67"/>
        <v>0</v>
      </c>
      <c r="P173" s="20">
        <f t="shared" si="67"/>
        <v>0</v>
      </c>
      <c r="Q173" s="90">
        <f t="shared" si="56"/>
        <v>0</v>
      </c>
    </row>
    <row r="174" spans="1:17" ht="12.75">
      <c r="A174" s="53" t="s">
        <v>10</v>
      </c>
      <c r="B174" s="54" t="s">
        <v>321</v>
      </c>
      <c r="C174" s="54" t="str">
        <f>REPLACE(REPLACE(REPLACE(B174,3,," "),5,," "),8,," ")</f>
        <v>08 1 01 S6750</v>
      </c>
      <c r="D174" s="54" t="s">
        <v>32</v>
      </c>
      <c r="E174" s="54" t="s">
        <v>34</v>
      </c>
      <c r="F174" s="54"/>
      <c r="G174" s="20">
        <f>G175+G177</f>
        <v>45380.403</v>
      </c>
      <c r="H174" s="20">
        <f>H175+H177</f>
        <v>0</v>
      </c>
      <c r="I174" s="20">
        <f t="shared" si="53"/>
        <v>45380.403</v>
      </c>
      <c r="J174" s="20">
        <f>J175+J177</f>
        <v>0</v>
      </c>
      <c r="K174" s="20">
        <f t="shared" si="54"/>
        <v>45380.403</v>
      </c>
      <c r="L174" s="20">
        <f>L175+L177</f>
        <v>0</v>
      </c>
      <c r="M174" s="20">
        <f>M175+M177</f>
        <v>0</v>
      </c>
      <c r="N174" s="90">
        <f t="shared" si="55"/>
        <v>0</v>
      </c>
      <c r="O174" s="20">
        <f>O175+O177</f>
        <v>0</v>
      </c>
      <c r="P174" s="20">
        <f>P175+P177</f>
        <v>0</v>
      </c>
      <c r="Q174" s="90">
        <f t="shared" si="56"/>
        <v>0</v>
      </c>
    </row>
    <row r="175" spans="1:17" ht="25.5">
      <c r="A175" s="53" t="s">
        <v>354</v>
      </c>
      <c r="B175" s="54" t="s">
        <v>321</v>
      </c>
      <c r="C175" s="54" t="str">
        <f>REPLACE(REPLACE(REPLACE(B175,3,," "),5,," "),8,," ")</f>
        <v>08 1 01 S6750</v>
      </c>
      <c r="D175" s="54" t="s">
        <v>32</v>
      </c>
      <c r="E175" s="54" t="s">
        <v>34</v>
      </c>
      <c r="F175" s="54" t="s">
        <v>355</v>
      </c>
      <c r="G175" s="20">
        <f t="shared" si="66"/>
        <v>31911.275999999998</v>
      </c>
      <c r="H175" s="20">
        <f t="shared" si="66"/>
        <v>0</v>
      </c>
      <c r="I175" s="20">
        <f t="shared" si="53"/>
        <v>31911.275999999998</v>
      </c>
      <c r="J175" s="20">
        <f t="shared" si="66"/>
        <v>0</v>
      </c>
      <c r="K175" s="20">
        <f t="shared" si="54"/>
        <v>31911.275999999998</v>
      </c>
      <c r="L175" s="20">
        <f t="shared" si="66"/>
        <v>0</v>
      </c>
      <c r="M175" s="20">
        <f t="shared" si="66"/>
        <v>0</v>
      </c>
      <c r="N175" s="90">
        <f t="shared" si="55"/>
        <v>0</v>
      </c>
      <c r="O175" s="20">
        <f t="shared" si="67"/>
        <v>0</v>
      </c>
      <c r="P175" s="20">
        <f t="shared" si="67"/>
        <v>0</v>
      </c>
      <c r="Q175" s="90">
        <f t="shared" si="56"/>
        <v>0</v>
      </c>
    </row>
    <row r="176" spans="1:17" ht="25.5">
      <c r="A176" s="53" t="s">
        <v>289</v>
      </c>
      <c r="B176" s="54" t="s">
        <v>321</v>
      </c>
      <c r="C176" s="54" t="str">
        <f>REPLACE(REPLACE(REPLACE(B176,3,," "),5,," "),8,," ")</f>
        <v>08 1 01 S6750</v>
      </c>
      <c r="D176" s="54" t="s">
        <v>32</v>
      </c>
      <c r="E176" s="54" t="s">
        <v>34</v>
      </c>
      <c r="F176" s="54" t="s">
        <v>288</v>
      </c>
      <c r="G176" s="20">
        <f>'приложение 6'!H253</f>
        <v>31911.275999999998</v>
      </c>
      <c r="H176" s="20">
        <f>'приложение 6'!I253</f>
        <v>0</v>
      </c>
      <c r="I176" s="20">
        <f t="shared" si="53"/>
        <v>31911.275999999998</v>
      </c>
      <c r="J176" s="20">
        <f>'приложение 6'!K253</f>
        <v>0</v>
      </c>
      <c r="K176" s="20">
        <f t="shared" si="54"/>
        <v>31911.275999999998</v>
      </c>
      <c r="L176" s="20">
        <f>'приложение 6'!M253</f>
        <v>0</v>
      </c>
      <c r="M176" s="20">
        <f>'приложение 6'!N253</f>
        <v>0</v>
      </c>
      <c r="N176" s="90">
        <f t="shared" si="55"/>
        <v>0</v>
      </c>
      <c r="O176" s="20">
        <f>'приложение 6'!P253</f>
        <v>0</v>
      </c>
      <c r="P176" s="20">
        <f>'приложение 6'!Q253</f>
        <v>0</v>
      </c>
      <c r="Q176" s="90">
        <f t="shared" si="56"/>
        <v>0</v>
      </c>
    </row>
    <row r="177" spans="1:17" ht="25.5">
      <c r="A177" s="53" t="s">
        <v>365</v>
      </c>
      <c r="B177" s="54"/>
      <c r="C177" s="54" t="s">
        <v>586</v>
      </c>
      <c r="D177" s="54" t="s">
        <v>32</v>
      </c>
      <c r="E177" s="54" t="s">
        <v>34</v>
      </c>
      <c r="F177" s="54" t="s">
        <v>364</v>
      </c>
      <c r="G177" s="20">
        <f>G178</f>
        <v>13469.127</v>
      </c>
      <c r="H177" s="20">
        <f>H178</f>
        <v>0</v>
      </c>
      <c r="I177" s="20"/>
      <c r="J177" s="20">
        <f>J178</f>
        <v>0</v>
      </c>
      <c r="K177" s="20"/>
      <c r="L177" s="20">
        <f>L178</f>
        <v>0</v>
      </c>
      <c r="M177" s="20">
        <f>M178</f>
        <v>0</v>
      </c>
      <c r="N177" s="90">
        <f t="shared" si="55"/>
        <v>0</v>
      </c>
      <c r="O177" s="20">
        <f>O178</f>
        <v>0</v>
      </c>
      <c r="P177" s="20">
        <f>P178</f>
        <v>0</v>
      </c>
      <c r="Q177" s="90">
        <f t="shared" si="56"/>
        <v>0</v>
      </c>
    </row>
    <row r="178" spans="1:17" ht="12.75">
      <c r="A178" s="53" t="s">
        <v>291</v>
      </c>
      <c r="B178" s="54"/>
      <c r="C178" s="54" t="s">
        <v>586</v>
      </c>
      <c r="D178" s="54" t="s">
        <v>32</v>
      </c>
      <c r="E178" s="54" t="s">
        <v>34</v>
      </c>
      <c r="F178" s="54" t="s">
        <v>290</v>
      </c>
      <c r="G178" s="20">
        <f>G185+G192</f>
        <v>13469.127</v>
      </c>
      <c r="H178" s="20">
        <f>H185+H192</f>
        <v>0</v>
      </c>
      <c r="I178" s="20"/>
      <c r="J178" s="20">
        <f>J185+J192</f>
        <v>0</v>
      </c>
      <c r="K178" s="20"/>
      <c r="L178" s="20">
        <f>L185+L192</f>
        <v>0</v>
      </c>
      <c r="M178" s="20">
        <f>M185+M192</f>
        <v>0</v>
      </c>
      <c r="N178" s="90">
        <f t="shared" si="55"/>
        <v>0</v>
      </c>
      <c r="O178" s="20">
        <f>O185+O192</f>
        <v>0</v>
      </c>
      <c r="P178" s="20">
        <f>P185+P192</f>
        <v>0</v>
      </c>
      <c r="Q178" s="90">
        <f t="shared" si="56"/>
        <v>0</v>
      </c>
    </row>
    <row r="179" spans="1:17" ht="45" customHeight="1">
      <c r="A179" s="53" t="s">
        <v>314</v>
      </c>
      <c r="B179" s="54" t="s">
        <v>319</v>
      </c>
      <c r="C179" s="54" t="str">
        <f t="shared" si="63"/>
        <v>08 1 01 S6751</v>
      </c>
      <c r="D179" s="54"/>
      <c r="E179" s="54"/>
      <c r="F179" s="54"/>
      <c r="G179" s="20">
        <f aca="true" t="shared" si="68" ref="G179:M182">G180</f>
        <v>38526.248</v>
      </c>
      <c r="H179" s="20">
        <f t="shared" si="68"/>
        <v>0</v>
      </c>
      <c r="I179" s="20">
        <f t="shared" si="53"/>
        <v>38526.248</v>
      </c>
      <c r="J179" s="20">
        <f t="shared" si="68"/>
        <v>0</v>
      </c>
      <c r="K179" s="20">
        <f>I179+J179</f>
        <v>38526.248</v>
      </c>
      <c r="L179" s="20">
        <f t="shared" si="68"/>
        <v>0</v>
      </c>
      <c r="M179" s="20">
        <f t="shared" si="68"/>
        <v>0</v>
      </c>
      <c r="N179" s="90">
        <f t="shared" si="55"/>
        <v>0</v>
      </c>
      <c r="O179" s="20">
        <f aca="true" t="shared" si="69" ref="O179:P182">O180</f>
        <v>0</v>
      </c>
      <c r="P179" s="20">
        <f t="shared" si="69"/>
        <v>0</v>
      </c>
      <c r="Q179" s="90">
        <f t="shared" si="56"/>
        <v>0</v>
      </c>
    </row>
    <row r="180" spans="1:17" ht="12.75">
      <c r="A180" s="53" t="s">
        <v>9</v>
      </c>
      <c r="B180" s="54" t="s">
        <v>319</v>
      </c>
      <c r="C180" s="54" t="str">
        <f t="shared" si="63"/>
        <v>08 1 01 S6751</v>
      </c>
      <c r="D180" s="54" t="s">
        <v>32</v>
      </c>
      <c r="E180" s="54"/>
      <c r="F180" s="54"/>
      <c r="G180" s="20">
        <f t="shared" si="68"/>
        <v>38526.248</v>
      </c>
      <c r="H180" s="20">
        <f t="shared" si="68"/>
        <v>0</v>
      </c>
      <c r="I180" s="20">
        <f t="shared" si="53"/>
        <v>38526.248</v>
      </c>
      <c r="J180" s="20">
        <f t="shared" si="68"/>
        <v>0</v>
      </c>
      <c r="K180" s="20">
        <f>I180+J180</f>
        <v>38526.248</v>
      </c>
      <c r="L180" s="20">
        <f t="shared" si="68"/>
        <v>0</v>
      </c>
      <c r="M180" s="20">
        <f t="shared" si="68"/>
        <v>0</v>
      </c>
      <c r="N180" s="90">
        <f t="shared" si="55"/>
        <v>0</v>
      </c>
      <c r="O180" s="20">
        <f t="shared" si="69"/>
        <v>0</v>
      </c>
      <c r="P180" s="20">
        <f t="shared" si="69"/>
        <v>0</v>
      </c>
      <c r="Q180" s="90">
        <f t="shared" si="56"/>
        <v>0</v>
      </c>
    </row>
    <row r="181" spans="1:17" ht="12.75">
      <c r="A181" s="53" t="s">
        <v>10</v>
      </c>
      <c r="B181" s="54" t="s">
        <v>319</v>
      </c>
      <c r="C181" s="54" t="str">
        <f t="shared" si="63"/>
        <v>08 1 01 S6751</v>
      </c>
      <c r="D181" s="54" t="s">
        <v>32</v>
      </c>
      <c r="E181" s="54" t="s">
        <v>34</v>
      </c>
      <c r="F181" s="54"/>
      <c r="G181" s="20">
        <f>G182+G184</f>
        <v>38526.248</v>
      </c>
      <c r="H181" s="20">
        <f>H182+H184</f>
        <v>0</v>
      </c>
      <c r="I181" s="20">
        <f t="shared" si="53"/>
        <v>38526.248</v>
      </c>
      <c r="J181" s="20">
        <f>J182+J184</f>
        <v>0</v>
      </c>
      <c r="K181" s="20">
        <f>I181+J181</f>
        <v>38526.248</v>
      </c>
      <c r="L181" s="20">
        <f>L182+L184</f>
        <v>0</v>
      </c>
      <c r="M181" s="20">
        <f>M182+M184</f>
        <v>0</v>
      </c>
      <c r="N181" s="90">
        <f t="shared" si="55"/>
        <v>0</v>
      </c>
      <c r="O181" s="20">
        <f>O182+O184</f>
        <v>0</v>
      </c>
      <c r="P181" s="20">
        <f>P182+P184</f>
        <v>0</v>
      </c>
      <c r="Q181" s="90">
        <f t="shared" si="56"/>
        <v>0</v>
      </c>
    </row>
    <row r="182" spans="1:17" ht="25.5">
      <c r="A182" s="53" t="s">
        <v>354</v>
      </c>
      <c r="B182" s="54" t="s">
        <v>319</v>
      </c>
      <c r="C182" s="54" t="str">
        <f t="shared" si="63"/>
        <v>08 1 01 S6751</v>
      </c>
      <c r="D182" s="54" t="s">
        <v>32</v>
      </c>
      <c r="E182" s="54" t="s">
        <v>34</v>
      </c>
      <c r="F182" s="54" t="s">
        <v>355</v>
      </c>
      <c r="G182" s="20">
        <f t="shared" si="68"/>
        <v>30315.712</v>
      </c>
      <c r="H182" s="20">
        <f t="shared" si="68"/>
        <v>0</v>
      </c>
      <c r="I182" s="20">
        <f t="shared" si="53"/>
        <v>30315.712</v>
      </c>
      <c r="J182" s="20">
        <f t="shared" si="68"/>
        <v>0</v>
      </c>
      <c r="K182" s="20">
        <f>I182+J182</f>
        <v>30315.712</v>
      </c>
      <c r="L182" s="20">
        <f t="shared" si="68"/>
        <v>0</v>
      </c>
      <c r="M182" s="20">
        <f t="shared" si="68"/>
        <v>0</v>
      </c>
      <c r="N182" s="90">
        <f t="shared" si="55"/>
        <v>0</v>
      </c>
      <c r="O182" s="20">
        <f t="shared" si="69"/>
        <v>0</v>
      </c>
      <c r="P182" s="20">
        <f t="shared" si="69"/>
        <v>0</v>
      </c>
      <c r="Q182" s="90">
        <f t="shared" si="56"/>
        <v>0</v>
      </c>
    </row>
    <row r="183" spans="1:17" ht="25.5">
      <c r="A183" s="53" t="s">
        <v>289</v>
      </c>
      <c r="B183" s="54" t="s">
        <v>319</v>
      </c>
      <c r="C183" s="54" t="str">
        <f t="shared" si="63"/>
        <v>08 1 01 S6751</v>
      </c>
      <c r="D183" s="54" t="s">
        <v>32</v>
      </c>
      <c r="E183" s="54" t="s">
        <v>34</v>
      </c>
      <c r="F183" s="54" t="s">
        <v>288</v>
      </c>
      <c r="G183" s="20">
        <f>'приложение 6'!H258</f>
        <v>30315.712</v>
      </c>
      <c r="H183" s="20">
        <f>'приложение 6'!I258</f>
        <v>0</v>
      </c>
      <c r="I183" s="20">
        <f t="shared" si="53"/>
        <v>30315.712</v>
      </c>
      <c r="J183" s="20">
        <f>'приложение 6'!K258</f>
        <v>0</v>
      </c>
      <c r="K183" s="20">
        <f>I183+J183</f>
        <v>30315.712</v>
      </c>
      <c r="L183" s="20">
        <f>'приложение 6'!M258</f>
        <v>0</v>
      </c>
      <c r="M183" s="20">
        <f>'приложение 6'!N258</f>
        <v>0</v>
      </c>
      <c r="N183" s="90">
        <f t="shared" si="55"/>
        <v>0</v>
      </c>
      <c r="O183" s="20">
        <f>'приложение 6'!P258</f>
        <v>0</v>
      </c>
      <c r="P183" s="20">
        <f>'приложение 6'!Q258</f>
        <v>0</v>
      </c>
      <c r="Q183" s="90">
        <f t="shared" si="56"/>
        <v>0</v>
      </c>
    </row>
    <row r="184" spans="1:17" ht="25.5">
      <c r="A184" s="53" t="s">
        <v>365</v>
      </c>
      <c r="B184" s="54"/>
      <c r="C184" s="54" t="s">
        <v>587</v>
      </c>
      <c r="D184" s="54" t="s">
        <v>32</v>
      </c>
      <c r="E184" s="54" t="s">
        <v>34</v>
      </c>
      <c r="F184" s="54" t="s">
        <v>364</v>
      </c>
      <c r="G184" s="20">
        <f>G185</f>
        <v>8210.536</v>
      </c>
      <c r="H184" s="20">
        <f>H185</f>
        <v>0</v>
      </c>
      <c r="I184" s="20"/>
      <c r="J184" s="20">
        <f>J185</f>
        <v>0</v>
      </c>
      <c r="K184" s="20"/>
      <c r="L184" s="20">
        <f>L185</f>
        <v>0</v>
      </c>
      <c r="M184" s="20">
        <f>M185</f>
        <v>0</v>
      </c>
      <c r="N184" s="90">
        <f t="shared" si="55"/>
        <v>0</v>
      </c>
      <c r="O184" s="20">
        <f>O185</f>
        <v>0</v>
      </c>
      <c r="P184" s="20">
        <f>P185</f>
        <v>0</v>
      </c>
      <c r="Q184" s="90">
        <f t="shared" si="56"/>
        <v>0</v>
      </c>
    </row>
    <row r="185" spans="1:17" ht="12.75">
      <c r="A185" s="53" t="s">
        <v>291</v>
      </c>
      <c r="B185" s="54"/>
      <c r="C185" s="54" t="s">
        <v>587</v>
      </c>
      <c r="D185" s="54" t="s">
        <v>32</v>
      </c>
      <c r="E185" s="54" t="s">
        <v>34</v>
      </c>
      <c r="F185" s="54" t="s">
        <v>290</v>
      </c>
      <c r="G185" s="20">
        <f>'приложение 6'!H260</f>
        <v>8210.536</v>
      </c>
      <c r="H185" s="20">
        <f>'приложение 6'!I260</f>
        <v>0</v>
      </c>
      <c r="I185" s="20"/>
      <c r="J185" s="20">
        <f>'приложение 6'!K260</f>
        <v>0</v>
      </c>
      <c r="K185" s="20"/>
      <c r="L185" s="20">
        <f>'приложение 6'!M260</f>
        <v>0</v>
      </c>
      <c r="M185" s="20">
        <f>'приложение 6'!N260</f>
        <v>0</v>
      </c>
      <c r="N185" s="90">
        <f t="shared" si="55"/>
        <v>0</v>
      </c>
      <c r="O185" s="20">
        <f>'приложение 6'!P260</f>
        <v>0</v>
      </c>
      <c r="P185" s="20">
        <f>'приложение 6'!Q260</f>
        <v>0</v>
      </c>
      <c r="Q185" s="90">
        <f t="shared" si="56"/>
        <v>0</v>
      </c>
    </row>
    <row r="186" spans="1:17" ht="38.25">
      <c r="A186" s="53" t="s">
        <v>304</v>
      </c>
      <c r="B186" s="54" t="s">
        <v>320</v>
      </c>
      <c r="C186" s="54" t="str">
        <f>REPLACE(REPLACE(REPLACE(B186,3,," "),5,," "),8,," ")</f>
        <v>08 1 01 S6752</v>
      </c>
      <c r="D186" s="54"/>
      <c r="E186" s="54"/>
      <c r="F186" s="54"/>
      <c r="G186" s="20">
        <f aca="true" t="shared" si="70" ref="G186:M189">G187</f>
        <v>6854.155000000001</v>
      </c>
      <c r="H186" s="20">
        <f t="shared" si="70"/>
        <v>0</v>
      </c>
      <c r="I186" s="20">
        <f t="shared" si="53"/>
        <v>6854.155000000001</v>
      </c>
      <c r="J186" s="20">
        <f t="shared" si="70"/>
        <v>0</v>
      </c>
      <c r="K186" s="20">
        <f>I186+J186</f>
        <v>6854.155000000001</v>
      </c>
      <c r="L186" s="20">
        <f t="shared" si="70"/>
        <v>0</v>
      </c>
      <c r="M186" s="20">
        <f t="shared" si="70"/>
        <v>0</v>
      </c>
      <c r="N186" s="90">
        <f t="shared" si="55"/>
        <v>0</v>
      </c>
      <c r="O186" s="20">
        <f aca="true" t="shared" si="71" ref="O186:P189">O187</f>
        <v>0</v>
      </c>
      <c r="P186" s="20">
        <f t="shared" si="71"/>
        <v>0</v>
      </c>
      <c r="Q186" s="90">
        <f t="shared" si="56"/>
        <v>0</v>
      </c>
    </row>
    <row r="187" spans="1:17" ht="12.75">
      <c r="A187" s="53" t="s">
        <v>9</v>
      </c>
      <c r="B187" s="54" t="s">
        <v>320</v>
      </c>
      <c r="C187" s="54" t="str">
        <f>REPLACE(REPLACE(REPLACE(B187,3,," "),5,," "),8,," ")</f>
        <v>08 1 01 S6752</v>
      </c>
      <c r="D187" s="54" t="s">
        <v>32</v>
      </c>
      <c r="E187" s="54"/>
      <c r="F187" s="54"/>
      <c r="G187" s="20">
        <f t="shared" si="70"/>
        <v>6854.155000000001</v>
      </c>
      <c r="H187" s="20">
        <f t="shared" si="70"/>
        <v>0</v>
      </c>
      <c r="I187" s="20">
        <f t="shared" si="53"/>
        <v>6854.155000000001</v>
      </c>
      <c r="J187" s="20">
        <f t="shared" si="70"/>
        <v>0</v>
      </c>
      <c r="K187" s="20">
        <f>I187+J187</f>
        <v>6854.155000000001</v>
      </c>
      <c r="L187" s="20">
        <f t="shared" si="70"/>
        <v>0</v>
      </c>
      <c r="M187" s="20">
        <f t="shared" si="70"/>
        <v>0</v>
      </c>
      <c r="N187" s="90">
        <f t="shared" si="55"/>
        <v>0</v>
      </c>
      <c r="O187" s="20">
        <f t="shared" si="71"/>
        <v>0</v>
      </c>
      <c r="P187" s="20">
        <f t="shared" si="71"/>
        <v>0</v>
      </c>
      <c r="Q187" s="90">
        <f t="shared" si="56"/>
        <v>0</v>
      </c>
    </row>
    <row r="188" spans="1:17" ht="12.75">
      <c r="A188" s="53" t="s">
        <v>10</v>
      </c>
      <c r="B188" s="54" t="s">
        <v>320</v>
      </c>
      <c r="C188" s="54" t="str">
        <f>REPLACE(REPLACE(REPLACE(B188,3,," "),5,," "),8,," ")</f>
        <v>08 1 01 S6752</v>
      </c>
      <c r="D188" s="54" t="s">
        <v>32</v>
      </c>
      <c r="E188" s="54" t="s">
        <v>34</v>
      </c>
      <c r="F188" s="54"/>
      <c r="G188" s="20">
        <f>G189+G191</f>
        <v>6854.155000000001</v>
      </c>
      <c r="H188" s="20">
        <f>H189+H191</f>
        <v>0</v>
      </c>
      <c r="I188" s="20">
        <f t="shared" si="53"/>
        <v>6854.155000000001</v>
      </c>
      <c r="J188" s="20">
        <f>J189+J191</f>
        <v>0</v>
      </c>
      <c r="K188" s="20">
        <f>I188+J188</f>
        <v>6854.155000000001</v>
      </c>
      <c r="L188" s="20">
        <f>L189+L191</f>
        <v>0</v>
      </c>
      <c r="M188" s="20">
        <f>M189+M191</f>
        <v>0</v>
      </c>
      <c r="N188" s="90">
        <f t="shared" si="55"/>
        <v>0</v>
      </c>
      <c r="O188" s="20">
        <f>O189+O191</f>
        <v>0</v>
      </c>
      <c r="P188" s="20">
        <f>P189+P191</f>
        <v>0</v>
      </c>
      <c r="Q188" s="90">
        <f t="shared" si="56"/>
        <v>0</v>
      </c>
    </row>
    <row r="189" spans="1:17" ht="25.5">
      <c r="A189" s="53" t="s">
        <v>354</v>
      </c>
      <c r="B189" s="54" t="s">
        <v>320</v>
      </c>
      <c r="C189" s="54" t="str">
        <f>REPLACE(REPLACE(REPLACE(B189,3,," "),5,," "),8,," ")</f>
        <v>08 1 01 S6752</v>
      </c>
      <c r="D189" s="54" t="s">
        <v>32</v>
      </c>
      <c r="E189" s="54" t="s">
        <v>34</v>
      </c>
      <c r="F189" s="54" t="s">
        <v>355</v>
      </c>
      <c r="G189" s="20">
        <f t="shared" si="70"/>
        <v>1595.564</v>
      </c>
      <c r="H189" s="20">
        <f t="shared" si="70"/>
        <v>0</v>
      </c>
      <c r="I189" s="20">
        <f t="shared" si="53"/>
        <v>1595.564</v>
      </c>
      <c r="J189" s="20">
        <f t="shared" si="70"/>
        <v>0</v>
      </c>
      <c r="K189" s="20">
        <f>I189+J189</f>
        <v>1595.564</v>
      </c>
      <c r="L189" s="20">
        <f t="shared" si="70"/>
        <v>0</v>
      </c>
      <c r="M189" s="20">
        <f t="shared" si="70"/>
        <v>0</v>
      </c>
      <c r="N189" s="90">
        <f t="shared" si="55"/>
        <v>0</v>
      </c>
      <c r="O189" s="20">
        <f t="shared" si="71"/>
        <v>0</v>
      </c>
      <c r="P189" s="20">
        <f t="shared" si="71"/>
        <v>0</v>
      </c>
      <c r="Q189" s="90">
        <f t="shared" si="56"/>
        <v>0</v>
      </c>
    </row>
    <row r="190" spans="1:17" ht="25.5">
      <c r="A190" s="53" t="s">
        <v>289</v>
      </c>
      <c r="B190" s="54" t="s">
        <v>320</v>
      </c>
      <c r="C190" s="54" t="str">
        <f>REPLACE(REPLACE(REPLACE(B190,3,," "),5,," "),8,," ")</f>
        <v>08 1 01 S6752</v>
      </c>
      <c r="D190" s="54" t="s">
        <v>32</v>
      </c>
      <c r="E190" s="54" t="s">
        <v>34</v>
      </c>
      <c r="F190" s="54" t="s">
        <v>288</v>
      </c>
      <c r="G190" s="20">
        <f>'приложение 6'!H263</f>
        <v>1595.564</v>
      </c>
      <c r="H190" s="20">
        <f>'приложение 6'!I263</f>
        <v>0</v>
      </c>
      <c r="I190" s="20">
        <f t="shared" si="53"/>
        <v>1595.564</v>
      </c>
      <c r="J190" s="20">
        <f>'приложение 6'!K263</f>
        <v>0</v>
      </c>
      <c r="K190" s="20">
        <f>I190+J190</f>
        <v>1595.564</v>
      </c>
      <c r="L190" s="20">
        <f>'приложение 6'!M263</f>
        <v>0</v>
      </c>
      <c r="M190" s="20">
        <f>'приложение 6'!N263</f>
        <v>0</v>
      </c>
      <c r="N190" s="90">
        <f t="shared" si="55"/>
        <v>0</v>
      </c>
      <c r="O190" s="20">
        <f>'приложение 6'!P263</f>
        <v>0</v>
      </c>
      <c r="P190" s="20">
        <f>'приложение 6'!Q263</f>
        <v>0</v>
      </c>
      <c r="Q190" s="90">
        <f t="shared" si="56"/>
        <v>0</v>
      </c>
    </row>
    <row r="191" spans="1:17" ht="25.5">
      <c r="A191" s="53" t="s">
        <v>365</v>
      </c>
      <c r="B191" s="54"/>
      <c r="C191" s="54" t="s">
        <v>588</v>
      </c>
      <c r="D191" s="54" t="s">
        <v>32</v>
      </c>
      <c r="E191" s="54" t="s">
        <v>34</v>
      </c>
      <c r="F191" s="54" t="s">
        <v>364</v>
      </c>
      <c r="G191" s="20">
        <f>G192</f>
        <v>5258.591</v>
      </c>
      <c r="H191" s="20">
        <f>H192</f>
        <v>0</v>
      </c>
      <c r="I191" s="20"/>
      <c r="J191" s="20">
        <f>J192</f>
        <v>0</v>
      </c>
      <c r="K191" s="20"/>
      <c r="L191" s="20">
        <f>L192</f>
        <v>0</v>
      </c>
      <c r="M191" s="20">
        <f>M192</f>
        <v>0</v>
      </c>
      <c r="N191" s="90">
        <f t="shared" si="55"/>
        <v>0</v>
      </c>
      <c r="O191" s="20">
        <f>O192</f>
        <v>0</v>
      </c>
      <c r="P191" s="20">
        <f>P192</f>
        <v>0</v>
      </c>
      <c r="Q191" s="90">
        <f t="shared" si="56"/>
        <v>0</v>
      </c>
    </row>
    <row r="192" spans="1:17" ht="12.75">
      <c r="A192" s="53" t="s">
        <v>291</v>
      </c>
      <c r="B192" s="54"/>
      <c r="C192" s="54" t="s">
        <v>588</v>
      </c>
      <c r="D192" s="54" t="s">
        <v>32</v>
      </c>
      <c r="E192" s="54" t="s">
        <v>34</v>
      </c>
      <c r="F192" s="54" t="s">
        <v>290</v>
      </c>
      <c r="G192" s="20">
        <f>'приложение 6'!H265</f>
        <v>5258.591</v>
      </c>
      <c r="H192" s="20">
        <f>'приложение 6'!I265</f>
        <v>0</v>
      </c>
      <c r="I192" s="20"/>
      <c r="J192" s="20">
        <f>'приложение 6'!K265</f>
        <v>0</v>
      </c>
      <c r="K192" s="20"/>
      <c r="L192" s="20">
        <f>'приложение 6'!M265</f>
        <v>0</v>
      </c>
      <c r="M192" s="20">
        <f>'приложение 6'!N265</f>
        <v>0</v>
      </c>
      <c r="N192" s="90">
        <f t="shared" si="55"/>
        <v>0</v>
      </c>
      <c r="O192" s="20">
        <f>'приложение 6'!P265</f>
        <v>0</v>
      </c>
      <c r="P192" s="20">
        <f>'приложение 6'!Q265</f>
        <v>0</v>
      </c>
      <c r="Q192" s="90">
        <f t="shared" si="56"/>
        <v>0</v>
      </c>
    </row>
    <row r="193" spans="1:17" ht="25.5" hidden="1">
      <c r="A193" s="53" t="s">
        <v>42</v>
      </c>
      <c r="B193" s="54" t="s">
        <v>143</v>
      </c>
      <c r="C193" s="54" t="str">
        <f t="shared" si="63"/>
        <v>08 1 01 74010</v>
      </c>
      <c r="D193" s="54"/>
      <c r="E193" s="54"/>
      <c r="F193" s="54"/>
      <c r="G193" s="20">
        <f>G194</f>
        <v>0</v>
      </c>
      <c r="H193" s="20">
        <f>H194</f>
        <v>0</v>
      </c>
      <c r="I193" s="20">
        <f t="shared" si="53"/>
        <v>0</v>
      </c>
      <c r="J193" s="20">
        <f>J194</f>
        <v>0</v>
      </c>
      <c r="K193" s="20">
        <f aca="true" t="shared" si="72" ref="K193:K262">I193+J193</f>
        <v>0</v>
      </c>
      <c r="L193" s="20">
        <f>L194</f>
        <v>0</v>
      </c>
      <c r="M193" s="20">
        <f>M194</f>
        <v>0</v>
      </c>
      <c r="N193" s="90">
        <f t="shared" si="55"/>
        <v>0</v>
      </c>
      <c r="O193" s="20">
        <f>O194</f>
        <v>0</v>
      </c>
      <c r="P193" s="20">
        <f>P194</f>
        <v>0</v>
      </c>
      <c r="Q193" s="90">
        <f t="shared" si="56"/>
        <v>0</v>
      </c>
    </row>
    <row r="194" spans="1:17" ht="12.75" hidden="1">
      <c r="A194" s="53" t="s">
        <v>9</v>
      </c>
      <c r="B194" s="54" t="s">
        <v>143</v>
      </c>
      <c r="C194" s="54" t="str">
        <f t="shared" si="63"/>
        <v>08 1 01 74010</v>
      </c>
      <c r="D194" s="54" t="s">
        <v>32</v>
      </c>
      <c r="E194" s="54"/>
      <c r="F194" s="54"/>
      <c r="G194" s="20">
        <f>G195</f>
        <v>0</v>
      </c>
      <c r="H194" s="20">
        <f>H195</f>
        <v>0</v>
      </c>
      <c r="I194" s="20">
        <f t="shared" si="53"/>
        <v>0</v>
      </c>
      <c r="J194" s="20">
        <f>J195</f>
        <v>0</v>
      </c>
      <c r="K194" s="20">
        <f t="shared" si="72"/>
        <v>0</v>
      </c>
      <c r="L194" s="20">
        <f>L195</f>
        <v>0</v>
      </c>
      <c r="M194" s="20">
        <f>M195</f>
        <v>0</v>
      </c>
      <c r="N194" s="90">
        <f t="shared" si="55"/>
        <v>0</v>
      </c>
      <c r="O194" s="20">
        <f>O195</f>
        <v>0</v>
      </c>
      <c r="P194" s="20">
        <f>P195</f>
        <v>0</v>
      </c>
      <c r="Q194" s="90">
        <f t="shared" si="56"/>
        <v>0</v>
      </c>
    </row>
    <row r="195" spans="1:17" ht="12.75" hidden="1">
      <c r="A195" s="53" t="s">
        <v>10</v>
      </c>
      <c r="B195" s="54" t="s">
        <v>143</v>
      </c>
      <c r="C195" s="54" t="str">
        <f t="shared" si="63"/>
        <v>08 1 01 74010</v>
      </c>
      <c r="D195" s="54" t="s">
        <v>32</v>
      </c>
      <c r="E195" s="54" t="s">
        <v>34</v>
      </c>
      <c r="F195" s="54"/>
      <c r="G195" s="20">
        <f>G196+G198</f>
        <v>0</v>
      </c>
      <c r="H195" s="20">
        <f>H196+H198</f>
        <v>0</v>
      </c>
      <c r="I195" s="20">
        <f t="shared" si="53"/>
        <v>0</v>
      </c>
      <c r="J195" s="20">
        <f>J196+J198</f>
        <v>0</v>
      </c>
      <c r="K195" s="20">
        <f t="shared" si="72"/>
        <v>0</v>
      </c>
      <c r="L195" s="20">
        <f>L196+L198</f>
        <v>0</v>
      </c>
      <c r="M195" s="20">
        <f>M196+M198</f>
        <v>0</v>
      </c>
      <c r="N195" s="90">
        <f t="shared" si="55"/>
        <v>0</v>
      </c>
      <c r="O195" s="20">
        <f>O196+O198</f>
        <v>0</v>
      </c>
      <c r="P195" s="20">
        <f>P196+P198</f>
        <v>0</v>
      </c>
      <c r="Q195" s="90">
        <f t="shared" si="56"/>
        <v>0</v>
      </c>
    </row>
    <row r="196" spans="1:17" ht="25.5" hidden="1">
      <c r="A196" s="53" t="s">
        <v>354</v>
      </c>
      <c r="B196" s="54" t="s">
        <v>143</v>
      </c>
      <c r="C196" s="54" t="str">
        <f t="shared" si="63"/>
        <v>08 1 01 74010</v>
      </c>
      <c r="D196" s="54" t="s">
        <v>32</v>
      </c>
      <c r="E196" s="54" t="s">
        <v>34</v>
      </c>
      <c r="F196" s="54" t="s">
        <v>355</v>
      </c>
      <c r="G196" s="20">
        <f>G197</f>
        <v>0</v>
      </c>
      <c r="H196" s="20">
        <f>H197</f>
        <v>0</v>
      </c>
      <c r="I196" s="20">
        <f t="shared" si="53"/>
        <v>0</v>
      </c>
      <c r="J196" s="20">
        <f>J197</f>
        <v>0</v>
      </c>
      <c r="K196" s="20">
        <f t="shared" si="72"/>
        <v>0</v>
      </c>
      <c r="L196" s="20">
        <f>L197</f>
        <v>0</v>
      </c>
      <c r="M196" s="20">
        <f>M197</f>
        <v>0</v>
      </c>
      <c r="N196" s="90">
        <f t="shared" si="55"/>
        <v>0</v>
      </c>
      <c r="O196" s="20">
        <f>O197</f>
        <v>0</v>
      </c>
      <c r="P196" s="20">
        <f>P197</f>
        <v>0</v>
      </c>
      <c r="Q196" s="90">
        <f t="shared" si="56"/>
        <v>0</v>
      </c>
    </row>
    <row r="197" spans="1:17" ht="25.5" hidden="1">
      <c r="A197" s="53" t="s">
        <v>289</v>
      </c>
      <c r="B197" s="54" t="s">
        <v>143</v>
      </c>
      <c r="C197" s="54" t="str">
        <f t="shared" si="63"/>
        <v>08 1 01 74010</v>
      </c>
      <c r="D197" s="54" t="s">
        <v>32</v>
      </c>
      <c r="E197" s="54" t="s">
        <v>34</v>
      </c>
      <c r="F197" s="54" t="s">
        <v>288</v>
      </c>
      <c r="G197" s="20">
        <f>'приложение 6'!H268</f>
        <v>0</v>
      </c>
      <c r="H197" s="20">
        <f>'приложение 6'!I268</f>
        <v>0</v>
      </c>
      <c r="I197" s="20">
        <f t="shared" si="53"/>
        <v>0</v>
      </c>
      <c r="J197" s="20">
        <f>'приложение 6'!K268</f>
        <v>0</v>
      </c>
      <c r="K197" s="20">
        <f t="shared" si="72"/>
        <v>0</v>
      </c>
      <c r="L197" s="20">
        <f>'приложение 6'!M268</f>
        <v>0</v>
      </c>
      <c r="M197" s="20">
        <f>'приложение 6'!N268</f>
        <v>0</v>
      </c>
      <c r="N197" s="90">
        <f t="shared" si="55"/>
        <v>0</v>
      </c>
      <c r="O197" s="20">
        <f>'приложение 6'!P268</f>
        <v>0</v>
      </c>
      <c r="P197" s="20">
        <f>'приложение 6'!Q268</f>
        <v>0</v>
      </c>
      <c r="Q197" s="90">
        <f t="shared" si="56"/>
        <v>0</v>
      </c>
    </row>
    <row r="198" spans="1:17" ht="25.5" hidden="1">
      <c r="A198" s="53" t="s">
        <v>354</v>
      </c>
      <c r="B198" s="54" t="s">
        <v>143</v>
      </c>
      <c r="C198" s="54" t="str">
        <f>REPLACE(REPLACE(REPLACE(B198,3,," "),5,," "),8,," ")</f>
        <v>08 1 01 74010</v>
      </c>
      <c r="D198" s="54" t="s">
        <v>32</v>
      </c>
      <c r="E198" s="54" t="s">
        <v>34</v>
      </c>
      <c r="F198" s="54" t="s">
        <v>364</v>
      </c>
      <c r="G198" s="20">
        <f>G199</f>
        <v>0</v>
      </c>
      <c r="H198" s="20">
        <f>H199</f>
        <v>0</v>
      </c>
      <c r="I198" s="20">
        <f t="shared" si="53"/>
        <v>0</v>
      </c>
      <c r="J198" s="20">
        <f>J199</f>
        <v>0</v>
      </c>
      <c r="K198" s="20">
        <f t="shared" si="72"/>
        <v>0</v>
      </c>
      <c r="L198" s="20">
        <f>L199</f>
        <v>0</v>
      </c>
      <c r="M198" s="20">
        <f>M199</f>
        <v>0</v>
      </c>
      <c r="N198" s="90">
        <f t="shared" si="55"/>
        <v>0</v>
      </c>
      <c r="O198" s="20">
        <f>O199</f>
        <v>0</v>
      </c>
      <c r="P198" s="20">
        <f>P199</f>
        <v>0</v>
      </c>
      <c r="Q198" s="90">
        <f t="shared" si="56"/>
        <v>0</v>
      </c>
    </row>
    <row r="199" spans="1:17" ht="25.5" hidden="1">
      <c r="A199" s="53" t="s">
        <v>289</v>
      </c>
      <c r="B199" s="54" t="s">
        <v>143</v>
      </c>
      <c r="C199" s="54" t="str">
        <f>REPLACE(REPLACE(REPLACE(B199,3,," "),5,," "),8,," ")</f>
        <v>08 1 01 74010</v>
      </c>
      <c r="D199" s="54" t="s">
        <v>32</v>
      </c>
      <c r="E199" s="54" t="s">
        <v>34</v>
      </c>
      <c r="F199" s="54" t="s">
        <v>290</v>
      </c>
      <c r="G199" s="20">
        <f>'приложение 6'!H270</f>
        <v>0</v>
      </c>
      <c r="H199" s="20">
        <f>'приложение 6'!I270</f>
        <v>0</v>
      </c>
      <c r="I199" s="20">
        <f t="shared" si="53"/>
        <v>0</v>
      </c>
      <c r="J199" s="20">
        <f>'приложение 6'!K270</f>
        <v>0</v>
      </c>
      <c r="K199" s="20">
        <f t="shared" si="72"/>
        <v>0</v>
      </c>
      <c r="L199" s="20">
        <f>'приложение 6'!M270</f>
        <v>0</v>
      </c>
      <c r="M199" s="20">
        <f>'приложение 6'!N270</f>
        <v>0</v>
      </c>
      <c r="N199" s="90">
        <f t="shared" si="55"/>
        <v>0</v>
      </c>
      <c r="O199" s="20">
        <f>'приложение 6'!P270</f>
        <v>0</v>
      </c>
      <c r="P199" s="20">
        <f>'приложение 6'!Q270</f>
        <v>0</v>
      </c>
      <c r="Q199" s="90">
        <f t="shared" si="56"/>
        <v>0</v>
      </c>
    </row>
    <row r="200" spans="1:17" ht="15.75" customHeight="1">
      <c r="A200" s="53" t="s">
        <v>81</v>
      </c>
      <c r="B200" s="54" t="s">
        <v>144</v>
      </c>
      <c r="C200" s="54" t="str">
        <f t="shared" si="63"/>
        <v>08 1 01 74020</v>
      </c>
      <c r="D200" s="54"/>
      <c r="E200" s="54"/>
      <c r="F200" s="54"/>
      <c r="G200" s="20">
        <f aca="true" t="shared" si="73" ref="G200:M203">G201</f>
        <v>9386.906</v>
      </c>
      <c r="H200" s="20">
        <f t="shared" si="73"/>
        <v>0</v>
      </c>
      <c r="I200" s="20">
        <f t="shared" si="53"/>
        <v>9386.906</v>
      </c>
      <c r="J200" s="20">
        <f t="shared" si="73"/>
        <v>22.016</v>
      </c>
      <c r="K200" s="20">
        <f t="shared" si="72"/>
        <v>9408.922</v>
      </c>
      <c r="L200" s="20">
        <f t="shared" si="73"/>
        <v>5300</v>
      </c>
      <c r="M200" s="20">
        <f t="shared" si="73"/>
        <v>-82.661</v>
      </c>
      <c r="N200" s="90">
        <f t="shared" si="55"/>
        <v>5217.339</v>
      </c>
      <c r="O200" s="20">
        <f aca="true" t="shared" si="74" ref="O200:P203">O201</f>
        <v>26097.436</v>
      </c>
      <c r="P200" s="20">
        <f t="shared" si="74"/>
        <v>-5147.096</v>
      </c>
      <c r="Q200" s="90">
        <f t="shared" si="56"/>
        <v>20950.340000000004</v>
      </c>
    </row>
    <row r="201" spans="1:17" ht="12.75">
      <c r="A201" s="53" t="s">
        <v>9</v>
      </c>
      <c r="B201" s="54" t="s">
        <v>144</v>
      </c>
      <c r="C201" s="54" t="str">
        <f t="shared" si="63"/>
        <v>08 1 01 74020</v>
      </c>
      <c r="D201" s="54" t="s">
        <v>32</v>
      </c>
      <c r="E201" s="54"/>
      <c r="F201" s="54"/>
      <c r="G201" s="20">
        <f t="shared" si="73"/>
        <v>9386.906</v>
      </c>
      <c r="H201" s="20">
        <f t="shared" si="73"/>
        <v>0</v>
      </c>
      <c r="I201" s="20">
        <f t="shared" si="53"/>
        <v>9386.906</v>
      </c>
      <c r="J201" s="20">
        <f t="shared" si="73"/>
        <v>22.016</v>
      </c>
      <c r="K201" s="20">
        <f t="shared" si="72"/>
        <v>9408.922</v>
      </c>
      <c r="L201" s="20">
        <f t="shared" si="73"/>
        <v>5300</v>
      </c>
      <c r="M201" s="20">
        <f t="shared" si="73"/>
        <v>-82.661</v>
      </c>
      <c r="N201" s="90">
        <f aca="true" t="shared" si="75" ref="N201:N265">L201+M201</f>
        <v>5217.339</v>
      </c>
      <c r="O201" s="20">
        <f t="shared" si="74"/>
        <v>26097.436</v>
      </c>
      <c r="P201" s="20">
        <f t="shared" si="74"/>
        <v>-5147.096</v>
      </c>
      <c r="Q201" s="90">
        <f aca="true" t="shared" si="76" ref="Q201:Q264">O201+P201</f>
        <v>20950.340000000004</v>
      </c>
    </row>
    <row r="202" spans="1:17" ht="12.75">
      <c r="A202" s="53" t="s">
        <v>10</v>
      </c>
      <c r="B202" s="54" t="s">
        <v>144</v>
      </c>
      <c r="C202" s="54" t="str">
        <f t="shared" si="63"/>
        <v>08 1 01 74020</v>
      </c>
      <c r="D202" s="54" t="s">
        <v>32</v>
      </c>
      <c r="E202" s="54" t="s">
        <v>34</v>
      </c>
      <c r="F202" s="54"/>
      <c r="G202" s="20">
        <f t="shared" si="73"/>
        <v>9386.906</v>
      </c>
      <c r="H202" s="20">
        <f t="shared" si="73"/>
        <v>0</v>
      </c>
      <c r="I202" s="20">
        <f t="shared" si="53"/>
        <v>9386.906</v>
      </c>
      <c r="J202" s="20">
        <f t="shared" si="73"/>
        <v>22.016</v>
      </c>
      <c r="K202" s="20">
        <f t="shared" si="72"/>
        <v>9408.922</v>
      </c>
      <c r="L202" s="20">
        <f t="shared" si="73"/>
        <v>5300</v>
      </c>
      <c r="M202" s="20">
        <f t="shared" si="73"/>
        <v>-82.661</v>
      </c>
      <c r="N202" s="90">
        <f t="shared" si="75"/>
        <v>5217.339</v>
      </c>
      <c r="O202" s="20">
        <f t="shared" si="74"/>
        <v>26097.436</v>
      </c>
      <c r="P202" s="20">
        <f t="shared" si="74"/>
        <v>-5147.096</v>
      </c>
      <c r="Q202" s="90">
        <f t="shared" si="76"/>
        <v>20950.340000000004</v>
      </c>
    </row>
    <row r="203" spans="1:17" ht="25.5">
      <c r="A203" s="53" t="s">
        <v>354</v>
      </c>
      <c r="B203" s="54" t="s">
        <v>144</v>
      </c>
      <c r="C203" s="54" t="str">
        <f t="shared" si="63"/>
        <v>08 1 01 74020</v>
      </c>
      <c r="D203" s="54" t="s">
        <v>32</v>
      </c>
      <c r="E203" s="54" t="s">
        <v>34</v>
      </c>
      <c r="F203" s="54" t="s">
        <v>355</v>
      </c>
      <c r="G203" s="20">
        <f t="shared" si="73"/>
        <v>9386.906</v>
      </c>
      <c r="H203" s="20">
        <f t="shared" si="73"/>
        <v>0</v>
      </c>
      <c r="I203" s="20">
        <f t="shared" si="53"/>
        <v>9386.906</v>
      </c>
      <c r="J203" s="20">
        <f t="shared" si="73"/>
        <v>22.016</v>
      </c>
      <c r="K203" s="20">
        <f t="shared" si="72"/>
        <v>9408.922</v>
      </c>
      <c r="L203" s="20">
        <f t="shared" si="73"/>
        <v>5300</v>
      </c>
      <c r="M203" s="20">
        <f t="shared" si="73"/>
        <v>-82.661</v>
      </c>
      <c r="N203" s="90">
        <f t="shared" si="75"/>
        <v>5217.339</v>
      </c>
      <c r="O203" s="20">
        <f t="shared" si="74"/>
        <v>26097.436</v>
      </c>
      <c r="P203" s="20">
        <f t="shared" si="74"/>
        <v>-5147.096</v>
      </c>
      <c r="Q203" s="90">
        <f t="shared" si="76"/>
        <v>20950.340000000004</v>
      </c>
    </row>
    <row r="204" spans="1:17" ht="25.5">
      <c r="A204" s="53" t="s">
        <v>289</v>
      </c>
      <c r="B204" s="54" t="s">
        <v>144</v>
      </c>
      <c r="C204" s="54" t="str">
        <f t="shared" si="63"/>
        <v>08 1 01 74020</v>
      </c>
      <c r="D204" s="54" t="s">
        <v>32</v>
      </c>
      <c r="E204" s="54" t="s">
        <v>34</v>
      </c>
      <c r="F204" s="54" t="s">
        <v>288</v>
      </c>
      <c r="G204" s="20">
        <f>'приложение 6'!H273</f>
        <v>9386.906</v>
      </c>
      <c r="H204" s="20">
        <f>'приложение 6'!I273</f>
        <v>0</v>
      </c>
      <c r="I204" s="20">
        <f t="shared" si="53"/>
        <v>9386.906</v>
      </c>
      <c r="J204" s="20">
        <f>'приложение 6'!K273</f>
        <v>22.016</v>
      </c>
      <c r="K204" s="20">
        <f t="shared" si="72"/>
        <v>9408.922</v>
      </c>
      <c r="L204" s="20">
        <f>'приложение 6'!M273</f>
        <v>5300</v>
      </c>
      <c r="M204" s="20">
        <f>'приложение 6'!N273</f>
        <v>-82.661</v>
      </c>
      <c r="N204" s="90">
        <f t="shared" si="75"/>
        <v>5217.339</v>
      </c>
      <c r="O204" s="20">
        <f>'приложение 6'!P273</f>
        <v>26097.436</v>
      </c>
      <c r="P204" s="20">
        <f>'приложение 6'!Q273</f>
        <v>-5147.096</v>
      </c>
      <c r="Q204" s="90">
        <f t="shared" si="76"/>
        <v>20950.340000000004</v>
      </c>
    </row>
    <row r="205" spans="1:17" ht="38.25" hidden="1">
      <c r="A205" s="53" t="s">
        <v>313</v>
      </c>
      <c r="B205" s="54" t="s">
        <v>145</v>
      </c>
      <c r="C205" s="54" t="str">
        <f t="shared" si="63"/>
        <v>08 1 02 00000</v>
      </c>
      <c r="D205" s="54"/>
      <c r="E205" s="54"/>
      <c r="F205" s="54"/>
      <c r="G205" s="20">
        <f>G206+G211</f>
        <v>0</v>
      </c>
      <c r="H205" s="20">
        <f>H206+H211</f>
        <v>0</v>
      </c>
      <c r="I205" s="20">
        <f t="shared" si="53"/>
        <v>0</v>
      </c>
      <c r="J205" s="20">
        <f>J206+J211</f>
        <v>0</v>
      </c>
      <c r="K205" s="20">
        <f t="shared" si="72"/>
        <v>0</v>
      </c>
      <c r="L205" s="20">
        <f>L206+L211</f>
        <v>0</v>
      </c>
      <c r="M205" s="20">
        <f>M206+M211</f>
        <v>0</v>
      </c>
      <c r="N205" s="90">
        <f t="shared" si="75"/>
        <v>0</v>
      </c>
      <c r="O205" s="20">
        <f>O206+O211</f>
        <v>0</v>
      </c>
      <c r="P205" s="20">
        <f>P206+P211</f>
        <v>0</v>
      </c>
      <c r="Q205" s="90">
        <f t="shared" si="76"/>
        <v>0</v>
      </c>
    </row>
    <row r="206" spans="1:17" ht="12.75" hidden="1">
      <c r="A206" s="53" t="s">
        <v>74</v>
      </c>
      <c r="B206" s="54" t="s">
        <v>146</v>
      </c>
      <c r="C206" s="54" t="str">
        <f t="shared" si="63"/>
        <v>08 1 02 74030</v>
      </c>
      <c r="D206" s="54"/>
      <c r="E206" s="54"/>
      <c r="F206" s="54"/>
      <c r="G206" s="20">
        <f aca="true" t="shared" si="77" ref="G206:M209">G207</f>
        <v>0</v>
      </c>
      <c r="H206" s="20">
        <f t="shared" si="77"/>
        <v>0</v>
      </c>
      <c r="I206" s="20">
        <f t="shared" si="53"/>
        <v>0</v>
      </c>
      <c r="J206" s="20">
        <f t="shared" si="77"/>
        <v>0</v>
      </c>
      <c r="K206" s="20">
        <f t="shared" si="72"/>
        <v>0</v>
      </c>
      <c r="L206" s="20">
        <f t="shared" si="77"/>
        <v>0</v>
      </c>
      <c r="M206" s="20">
        <f t="shared" si="77"/>
        <v>0</v>
      </c>
      <c r="N206" s="90">
        <f t="shared" si="75"/>
        <v>0</v>
      </c>
      <c r="O206" s="20">
        <f aca="true" t="shared" si="78" ref="O206:P209">O207</f>
        <v>0</v>
      </c>
      <c r="P206" s="20">
        <f t="shared" si="78"/>
        <v>0</v>
      </c>
      <c r="Q206" s="90">
        <f t="shared" si="76"/>
        <v>0</v>
      </c>
    </row>
    <row r="207" spans="1:17" ht="12.75" hidden="1">
      <c r="A207" s="53" t="s">
        <v>9</v>
      </c>
      <c r="B207" s="54" t="s">
        <v>146</v>
      </c>
      <c r="C207" s="54" t="str">
        <f t="shared" si="63"/>
        <v>08 1 02 74030</v>
      </c>
      <c r="D207" s="54" t="s">
        <v>32</v>
      </c>
      <c r="E207" s="54"/>
      <c r="F207" s="54"/>
      <c r="G207" s="20">
        <f t="shared" si="77"/>
        <v>0</v>
      </c>
      <c r="H207" s="20">
        <f t="shared" si="77"/>
        <v>0</v>
      </c>
      <c r="I207" s="20">
        <f aca="true" t="shared" si="79" ref="I207:I272">G207+H207</f>
        <v>0</v>
      </c>
      <c r="J207" s="20">
        <f t="shared" si="77"/>
        <v>0</v>
      </c>
      <c r="K207" s="20">
        <f t="shared" si="72"/>
        <v>0</v>
      </c>
      <c r="L207" s="20">
        <f t="shared" si="77"/>
        <v>0</v>
      </c>
      <c r="M207" s="20">
        <f t="shared" si="77"/>
        <v>0</v>
      </c>
      <c r="N207" s="90">
        <f t="shared" si="75"/>
        <v>0</v>
      </c>
      <c r="O207" s="20">
        <f t="shared" si="78"/>
        <v>0</v>
      </c>
      <c r="P207" s="20">
        <f t="shared" si="78"/>
        <v>0</v>
      </c>
      <c r="Q207" s="90">
        <f t="shared" si="76"/>
        <v>0</v>
      </c>
    </row>
    <row r="208" spans="1:17" ht="12.75" hidden="1">
      <c r="A208" s="53" t="s">
        <v>10</v>
      </c>
      <c r="B208" s="54" t="s">
        <v>146</v>
      </c>
      <c r="C208" s="54" t="str">
        <f t="shared" si="63"/>
        <v>08 1 02 74030</v>
      </c>
      <c r="D208" s="54" t="s">
        <v>32</v>
      </c>
      <c r="E208" s="54" t="s">
        <v>34</v>
      </c>
      <c r="F208" s="54"/>
      <c r="G208" s="20">
        <f t="shared" si="77"/>
        <v>0</v>
      </c>
      <c r="H208" s="20">
        <f t="shared" si="77"/>
        <v>0</v>
      </c>
      <c r="I208" s="20">
        <f t="shared" si="79"/>
        <v>0</v>
      </c>
      <c r="J208" s="20">
        <f t="shared" si="77"/>
        <v>0</v>
      </c>
      <c r="K208" s="20">
        <f t="shared" si="72"/>
        <v>0</v>
      </c>
      <c r="L208" s="20">
        <f t="shared" si="77"/>
        <v>0</v>
      </c>
      <c r="M208" s="20">
        <f t="shared" si="77"/>
        <v>0</v>
      </c>
      <c r="N208" s="90">
        <f t="shared" si="75"/>
        <v>0</v>
      </c>
      <c r="O208" s="20">
        <f t="shared" si="78"/>
        <v>0</v>
      </c>
      <c r="P208" s="20">
        <f t="shared" si="78"/>
        <v>0</v>
      </c>
      <c r="Q208" s="90">
        <f t="shared" si="76"/>
        <v>0</v>
      </c>
    </row>
    <row r="209" spans="1:17" ht="25.5" hidden="1">
      <c r="A209" s="53" t="s">
        <v>354</v>
      </c>
      <c r="B209" s="54" t="s">
        <v>146</v>
      </c>
      <c r="C209" s="54" t="str">
        <f t="shared" si="63"/>
        <v>08 1 02 74030</v>
      </c>
      <c r="D209" s="54" t="s">
        <v>32</v>
      </c>
      <c r="E209" s="54" t="s">
        <v>34</v>
      </c>
      <c r="F209" s="54" t="s">
        <v>355</v>
      </c>
      <c r="G209" s="20">
        <f t="shared" si="77"/>
        <v>0</v>
      </c>
      <c r="H209" s="20">
        <f t="shared" si="77"/>
        <v>0</v>
      </c>
      <c r="I209" s="20">
        <f t="shared" si="79"/>
        <v>0</v>
      </c>
      <c r="J209" s="20">
        <f t="shared" si="77"/>
        <v>0</v>
      </c>
      <c r="K209" s="20">
        <f t="shared" si="72"/>
        <v>0</v>
      </c>
      <c r="L209" s="20">
        <f t="shared" si="77"/>
        <v>0</v>
      </c>
      <c r="M209" s="20">
        <f t="shared" si="77"/>
        <v>0</v>
      </c>
      <c r="N209" s="90">
        <f t="shared" si="75"/>
        <v>0</v>
      </c>
      <c r="O209" s="20">
        <f t="shared" si="78"/>
        <v>0</v>
      </c>
      <c r="P209" s="20">
        <f t="shared" si="78"/>
        <v>0</v>
      </c>
      <c r="Q209" s="90">
        <f t="shared" si="76"/>
        <v>0</v>
      </c>
    </row>
    <row r="210" spans="1:17" ht="25.5" hidden="1">
      <c r="A210" s="53" t="s">
        <v>289</v>
      </c>
      <c r="B210" s="54" t="s">
        <v>146</v>
      </c>
      <c r="C210" s="54" t="str">
        <f t="shared" si="63"/>
        <v>08 1 02 74030</v>
      </c>
      <c r="D210" s="54" t="s">
        <v>32</v>
      </c>
      <c r="E210" s="54" t="s">
        <v>34</v>
      </c>
      <c r="F210" s="54" t="s">
        <v>288</v>
      </c>
      <c r="G210" s="20">
        <f>'приложение 6'!H277</f>
        <v>0</v>
      </c>
      <c r="H210" s="20">
        <f>'приложение 6'!I277</f>
        <v>0</v>
      </c>
      <c r="I210" s="20">
        <f t="shared" si="79"/>
        <v>0</v>
      </c>
      <c r="J210" s="20">
        <f>'приложение 6'!K277</f>
        <v>0</v>
      </c>
      <c r="K210" s="20">
        <f t="shared" si="72"/>
        <v>0</v>
      </c>
      <c r="L210" s="20">
        <f>'приложение 6'!M277</f>
        <v>0</v>
      </c>
      <c r="M210" s="20">
        <f>'приложение 6'!N277</f>
        <v>0</v>
      </c>
      <c r="N210" s="90">
        <f t="shared" si="75"/>
        <v>0</v>
      </c>
      <c r="O210" s="20">
        <f>'приложение 6'!P277</f>
        <v>0</v>
      </c>
      <c r="P210" s="20">
        <f>'приложение 6'!Q277</f>
        <v>0</v>
      </c>
      <c r="Q210" s="90">
        <f t="shared" si="76"/>
        <v>0</v>
      </c>
    </row>
    <row r="211" spans="1:17" ht="12.75" hidden="1">
      <c r="A211" s="53" t="s">
        <v>393</v>
      </c>
      <c r="B211" s="54" t="s">
        <v>394</v>
      </c>
      <c r="C211" s="54" t="str">
        <f>REPLACE(REPLACE(REPLACE(B211,3,," "),5,," "),8,," ")</f>
        <v>08 1 02 74060</v>
      </c>
      <c r="D211" s="54"/>
      <c r="E211" s="54"/>
      <c r="F211" s="54"/>
      <c r="G211" s="20">
        <f aca="true" t="shared" si="80" ref="G211:M214">G212</f>
        <v>0</v>
      </c>
      <c r="H211" s="20">
        <f t="shared" si="80"/>
        <v>0</v>
      </c>
      <c r="I211" s="20">
        <f t="shared" si="79"/>
        <v>0</v>
      </c>
      <c r="J211" s="20">
        <f t="shared" si="80"/>
        <v>0</v>
      </c>
      <c r="K211" s="20">
        <f t="shared" si="72"/>
        <v>0</v>
      </c>
      <c r="L211" s="20">
        <f t="shared" si="80"/>
        <v>0</v>
      </c>
      <c r="M211" s="20">
        <f t="shared" si="80"/>
        <v>0</v>
      </c>
      <c r="N211" s="90">
        <f t="shared" si="75"/>
        <v>0</v>
      </c>
      <c r="O211" s="20">
        <f aca="true" t="shared" si="81" ref="O211:P214">O212</f>
        <v>0</v>
      </c>
      <c r="P211" s="20">
        <f t="shared" si="81"/>
        <v>0</v>
      </c>
      <c r="Q211" s="90">
        <f t="shared" si="76"/>
        <v>0</v>
      </c>
    </row>
    <row r="212" spans="1:17" ht="12.75" hidden="1">
      <c r="A212" s="53" t="s">
        <v>9</v>
      </c>
      <c r="B212" s="54" t="s">
        <v>394</v>
      </c>
      <c r="C212" s="54" t="str">
        <f>REPLACE(REPLACE(REPLACE(B212,3,," "),5,," "),8,," ")</f>
        <v>08 1 02 74060</v>
      </c>
      <c r="D212" s="54" t="s">
        <v>32</v>
      </c>
      <c r="E212" s="54"/>
      <c r="F212" s="54"/>
      <c r="G212" s="20">
        <f t="shared" si="80"/>
        <v>0</v>
      </c>
      <c r="H212" s="20">
        <f t="shared" si="80"/>
        <v>0</v>
      </c>
      <c r="I212" s="20">
        <f t="shared" si="79"/>
        <v>0</v>
      </c>
      <c r="J212" s="20">
        <f t="shared" si="80"/>
        <v>0</v>
      </c>
      <c r="K212" s="20">
        <f t="shared" si="72"/>
        <v>0</v>
      </c>
      <c r="L212" s="20">
        <f t="shared" si="80"/>
        <v>0</v>
      </c>
      <c r="M212" s="20">
        <f t="shared" si="80"/>
        <v>0</v>
      </c>
      <c r="N212" s="90">
        <f t="shared" si="75"/>
        <v>0</v>
      </c>
      <c r="O212" s="20">
        <f t="shared" si="81"/>
        <v>0</v>
      </c>
      <c r="P212" s="20">
        <f t="shared" si="81"/>
        <v>0</v>
      </c>
      <c r="Q212" s="90">
        <f t="shared" si="76"/>
        <v>0</v>
      </c>
    </row>
    <row r="213" spans="1:17" ht="12.75" hidden="1">
      <c r="A213" s="53" t="s">
        <v>10</v>
      </c>
      <c r="B213" s="54" t="s">
        <v>394</v>
      </c>
      <c r="C213" s="54" t="str">
        <f>REPLACE(REPLACE(REPLACE(B213,3,," "),5,," "),8,," ")</f>
        <v>08 1 02 74060</v>
      </c>
      <c r="D213" s="54" t="s">
        <v>32</v>
      </c>
      <c r="E213" s="54" t="s">
        <v>34</v>
      </c>
      <c r="F213" s="54"/>
      <c r="G213" s="20">
        <f t="shared" si="80"/>
        <v>0</v>
      </c>
      <c r="H213" s="20">
        <f t="shared" si="80"/>
        <v>0</v>
      </c>
      <c r="I213" s="20">
        <f t="shared" si="79"/>
        <v>0</v>
      </c>
      <c r="J213" s="20">
        <f t="shared" si="80"/>
        <v>0</v>
      </c>
      <c r="K213" s="20">
        <f t="shared" si="72"/>
        <v>0</v>
      </c>
      <c r="L213" s="20">
        <f t="shared" si="80"/>
        <v>0</v>
      </c>
      <c r="M213" s="20">
        <f t="shared" si="80"/>
        <v>0</v>
      </c>
      <c r="N213" s="90">
        <f t="shared" si="75"/>
        <v>0</v>
      </c>
      <c r="O213" s="20">
        <f t="shared" si="81"/>
        <v>0</v>
      </c>
      <c r="P213" s="20">
        <f t="shared" si="81"/>
        <v>0</v>
      </c>
      <c r="Q213" s="90">
        <f t="shared" si="76"/>
        <v>0</v>
      </c>
    </row>
    <row r="214" spans="1:17" ht="25.5" hidden="1">
      <c r="A214" s="53" t="s">
        <v>354</v>
      </c>
      <c r="B214" s="54" t="s">
        <v>394</v>
      </c>
      <c r="C214" s="54" t="str">
        <f>REPLACE(REPLACE(REPLACE(B214,3,," "),5,," "),8,," ")</f>
        <v>08 1 02 74060</v>
      </c>
      <c r="D214" s="54" t="s">
        <v>32</v>
      </c>
      <c r="E214" s="54" t="s">
        <v>34</v>
      </c>
      <c r="F214" s="54" t="s">
        <v>355</v>
      </c>
      <c r="G214" s="20">
        <f t="shared" si="80"/>
        <v>0</v>
      </c>
      <c r="H214" s="20">
        <f t="shared" si="80"/>
        <v>0</v>
      </c>
      <c r="I214" s="20">
        <f t="shared" si="79"/>
        <v>0</v>
      </c>
      <c r="J214" s="20">
        <f t="shared" si="80"/>
        <v>0</v>
      </c>
      <c r="K214" s="20">
        <f t="shared" si="72"/>
        <v>0</v>
      </c>
      <c r="L214" s="20">
        <f t="shared" si="80"/>
        <v>0</v>
      </c>
      <c r="M214" s="20">
        <f t="shared" si="80"/>
        <v>0</v>
      </c>
      <c r="N214" s="90">
        <f t="shared" si="75"/>
        <v>0</v>
      </c>
      <c r="O214" s="20">
        <f t="shared" si="81"/>
        <v>0</v>
      </c>
      <c r="P214" s="20">
        <f t="shared" si="81"/>
        <v>0</v>
      </c>
      <c r="Q214" s="90">
        <f t="shared" si="76"/>
        <v>0</v>
      </c>
    </row>
    <row r="215" spans="1:17" ht="25.5" hidden="1">
      <c r="A215" s="53" t="s">
        <v>289</v>
      </c>
      <c r="B215" s="54" t="s">
        <v>394</v>
      </c>
      <c r="C215" s="54" t="str">
        <f>REPLACE(REPLACE(REPLACE(B215,3,," "),5,," "),8,," ")</f>
        <v>08 1 02 74060</v>
      </c>
      <c r="D215" s="54" t="s">
        <v>32</v>
      </c>
      <c r="E215" s="54" t="s">
        <v>34</v>
      </c>
      <c r="F215" s="54" t="s">
        <v>288</v>
      </c>
      <c r="G215" s="20">
        <f>'приложение 6'!H280</f>
        <v>0</v>
      </c>
      <c r="H215" s="20">
        <f>'приложение 6'!I280</f>
        <v>0</v>
      </c>
      <c r="I215" s="20">
        <f t="shared" si="79"/>
        <v>0</v>
      </c>
      <c r="J215" s="20">
        <f>'приложение 6'!K280</f>
        <v>0</v>
      </c>
      <c r="K215" s="20">
        <f t="shared" si="72"/>
        <v>0</v>
      </c>
      <c r="L215" s="20">
        <f>'приложение 6'!M280</f>
        <v>0</v>
      </c>
      <c r="M215" s="20">
        <f>'приложение 6'!N280</f>
        <v>0</v>
      </c>
      <c r="N215" s="90">
        <f t="shared" si="75"/>
        <v>0</v>
      </c>
      <c r="O215" s="20">
        <f>'приложение 6'!P280</f>
        <v>0</v>
      </c>
      <c r="P215" s="20">
        <f>'приложение 6'!Q280</f>
        <v>0</v>
      </c>
      <c r="Q215" s="90">
        <f t="shared" si="76"/>
        <v>0</v>
      </c>
    </row>
    <row r="216" spans="1:17" ht="38.25">
      <c r="A216" s="53" t="s">
        <v>251</v>
      </c>
      <c r="B216" s="54" t="s">
        <v>147</v>
      </c>
      <c r="C216" s="54" t="str">
        <f t="shared" si="63"/>
        <v>08 1 03 00000</v>
      </c>
      <c r="D216" s="54" t="s">
        <v>32</v>
      </c>
      <c r="E216" s="54" t="s">
        <v>34</v>
      </c>
      <c r="F216" s="54"/>
      <c r="G216" s="20">
        <f>G217+G222</f>
        <v>6000</v>
      </c>
      <c r="H216" s="20">
        <f>H217+H222</f>
        <v>0</v>
      </c>
      <c r="I216" s="20">
        <f t="shared" si="79"/>
        <v>6000</v>
      </c>
      <c r="J216" s="20">
        <f>J217+J222</f>
        <v>0</v>
      </c>
      <c r="K216" s="20">
        <f t="shared" si="72"/>
        <v>6000</v>
      </c>
      <c r="L216" s="20">
        <f>L217+L222</f>
        <v>5000</v>
      </c>
      <c r="M216" s="20">
        <f>M217+M222</f>
        <v>0</v>
      </c>
      <c r="N216" s="90">
        <f t="shared" si="75"/>
        <v>5000</v>
      </c>
      <c r="O216" s="20">
        <f>O217+O222</f>
        <v>5500</v>
      </c>
      <c r="P216" s="20">
        <f>P217+P222</f>
        <v>0</v>
      </c>
      <c r="Q216" s="90">
        <f t="shared" si="76"/>
        <v>5500</v>
      </c>
    </row>
    <row r="217" spans="1:17" ht="12.75" hidden="1">
      <c r="A217" s="53" t="s">
        <v>74</v>
      </c>
      <c r="B217" s="54" t="s">
        <v>372</v>
      </c>
      <c r="C217" s="54" t="str">
        <f t="shared" si="63"/>
        <v>08 1 03 74030</v>
      </c>
      <c r="D217" s="54"/>
      <c r="E217" s="54"/>
      <c r="F217" s="54"/>
      <c r="G217" s="20">
        <f aca="true" t="shared" si="82" ref="G217:M220">G218</f>
        <v>0</v>
      </c>
      <c r="H217" s="20">
        <f t="shared" si="82"/>
        <v>0</v>
      </c>
      <c r="I217" s="20">
        <f t="shared" si="79"/>
        <v>0</v>
      </c>
      <c r="J217" s="20">
        <f t="shared" si="82"/>
        <v>0</v>
      </c>
      <c r="K217" s="20">
        <f t="shared" si="72"/>
        <v>0</v>
      </c>
      <c r="L217" s="20">
        <f t="shared" si="82"/>
        <v>0</v>
      </c>
      <c r="M217" s="20">
        <f t="shared" si="82"/>
        <v>0</v>
      </c>
      <c r="N217" s="90">
        <f t="shared" si="75"/>
        <v>0</v>
      </c>
      <c r="O217" s="20">
        <f aca="true" t="shared" si="83" ref="O217:P220">O218</f>
        <v>0</v>
      </c>
      <c r="P217" s="20">
        <f t="shared" si="83"/>
        <v>0</v>
      </c>
      <c r="Q217" s="90">
        <f t="shared" si="76"/>
        <v>0</v>
      </c>
    </row>
    <row r="218" spans="1:17" ht="12.75" hidden="1">
      <c r="A218" s="53" t="s">
        <v>9</v>
      </c>
      <c r="B218" s="54" t="s">
        <v>372</v>
      </c>
      <c r="C218" s="54" t="str">
        <f t="shared" si="63"/>
        <v>08 1 03 74030</v>
      </c>
      <c r="D218" s="54" t="s">
        <v>32</v>
      </c>
      <c r="E218" s="54"/>
      <c r="F218" s="54"/>
      <c r="G218" s="20">
        <f t="shared" si="82"/>
        <v>0</v>
      </c>
      <c r="H218" s="20">
        <f t="shared" si="82"/>
        <v>0</v>
      </c>
      <c r="I218" s="20">
        <f t="shared" si="79"/>
        <v>0</v>
      </c>
      <c r="J218" s="20">
        <f t="shared" si="82"/>
        <v>0</v>
      </c>
      <c r="K218" s="20">
        <f t="shared" si="72"/>
        <v>0</v>
      </c>
      <c r="L218" s="20">
        <f t="shared" si="82"/>
        <v>0</v>
      </c>
      <c r="M218" s="20">
        <f t="shared" si="82"/>
        <v>0</v>
      </c>
      <c r="N218" s="90">
        <f t="shared" si="75"/>
        <v>0</v>
      </c>
      <c r="O218" s="20">
        <f t="shared" si="83"/>
        <v>0</v>
      </c>
      <c r="P218" s="20">
        <f t="shared" si="83"/>
        <v>0</v>
      </c>
      <c r="Q218" s="90">
        <f t="shared" si="76"/>
        <v>0</v>
      </c>
    </row>
    <row r="219" spans="1:17" ht="12.75" hidden="1">
      <c r="A219" s="53" t="s">
        <v>74</v>
      </c>
      <c r="B219" s="54" t="s">
        <v>372</v>
      </c>
      <c r="C219" s="54" t="str">
        <f t="shared" si="63"/>
        <v>08 1 03 74030</v>
      </c>
      <c r="D219" s="54" t="s">
        <v>32</v>
      </c>
      <c r="E219" s="54" t="s">
        <v>34</v>
      </c>
      <c r="F219" s="54"/>
      <c r="G219" s="20">
        <f t="shared" si="82"/>
        <v>0</v>
      </c>
      <c r="H219" s="20">
        <f t="shared" si="82"/>
        <v>0</v>
      </c>
      <c r="I219" s="20">
        <f t="shared" si="79"/>
        <v>0</v>
      </c>
      <c r="J219" s="20">
        <f t="shared" si="82"/>
        <v>0</v>
      </c>
      <c r="K219" s="20">
        <f t="shared" si="72"/>
        <v>0</v>
      </c>
      <c r="L219" s="20">
        <f t="shared" si="82"/>
        <v>0</v>
      </c>
      <c r="M219" s="20">
        <f t="shared" si="82"/>
        <v>0</v>
      </c>
      <c r="N219" s="90">
        <f t="shared" si="75"/>
        <v>0</v>
      </c>
      <c r="O219" s="20">
        <f t="shared" si="83"/>
        <v>0</v>
      </c>
      <c r="P219" s="20">
        <f t="shared" si="83"/>
        <v>0</v>
      </c>
      <c r="Q219" s="90">
        <f t="shared" si="76"/>
        <v>0</v>
      </c>
    </row>
    <row r="220" spans="1:17" ht="25.5" hidden="1">
      <c r="A220" s="53" t="s">
        <v>354</v>
      </c>
      <c r="B220" s="54" t="s">
        <v>372</v>
      </c>
      <c r="C220" s="54" t="str">
        <f t="shared" si="63"/>
        <v>08 1 03 74030</v>
      </c>
      <c r="D220" s="54" t="s">
        <v>32</v>
      </c>
      <c r="E220" s="54" t="s">
        <v>34</v>
      </c>
      <c r="F220" s="54" t="s">
        <v>355</v>
      </c>
      <c r="G220" s="20">
        <f t="shared" si="82"/>
        <v>0</v>
      </c>
      <c r="H220" s="20">
        <f t="shared" si="82"/>
        <v>0</v>
      </c>
      <c r="I220" s="20">
        <f t="shared" si="79"/>
        <v>0</v>
      </c>
      <c r="J220" s="20">
        <f t="shared" si="82"/>
        <v>0</v>
      </c>
      <c r="K220" s="20">
        <f t="shared" si="72"/>
        <v>0</v>
      </c>
      <c r="L220" s="20">
        <f t="shared" si="82"/>
        <v>0</v>
      </c>
      <c r="M220" s="20">
        <f t="shared" si="82"/>
        <v>0</v>
      </c>
      <c r="N220" s="90">
        <f t="shared" si="75"/>
        <v>0</v>
      </c>
      <c r="O220" s="20">
        <f t="shared" si="83"/>
        <v>0</v>
      </c>
      <c r="P220" s="20">
        <f t="shared" si="83"/>
        <v>0</v>
      </c>
      <c r="Q220" s="90">
        <f t="shared" si="76"/>
        <v>0</v>
      </c>
    </row>
    <row r="221" spans="1:17" ht="25.5" hidden="1">
      <c r="A221" s="53" t="s">
        <v>289</v>
      </c>
      <c r="B221" s="54" t="s">
        <v>372</v>
      </c>
      <c r="C221" s="54" t="str">
        <f t="shared" si="63"/>
        <v>08 1 03 74030</v>
      </c>
      <c r="D221" s="54" t="s">
        <v>32</v>
      </c>
      <c r="E221" s="54" t="s">
        <v>34</v>
      </c>
      <c r="F221" s="54" t="s">
        <v>288</v>
      </c>
      <c r="G221" s="20">
        <f>'приложение 6'!H284</f>
        <v>0</v>
      </c>
      <c r="H221" s="20">
        <f>'приложение 6'!I284</f>
        <v>0</v>
      </c>
      <c r="I221" s="20">
        <f t="shared" si="79"/>
        <v>0</v>
      </c>
      <c r="J221" s="20">
        <f>'приложение 6'!K284</f>
        <v>0</v>
      </c>
      <c r="K221" s="20">
        <f t="shared" si="72"/>
        <v>0</v>
      </c>
      <c r="L221" s="20">
        <f>'приложение 6'!M284</f>
        <v>0</v>
      </c>
      <c r="M221" s="20">
        <f>'приложение 6'!N284</f>
        <v>0</v>
      </c>
      <c r="N221" s="90">
        <f t="shared" si="75"/>
        <v>0</v>
      </c>
      <c r="O221" s="20">
        <f>'приложение 6'!P284</f>
        <v>0</v>
      </c>
      <c r="P221" s="20">
        <f>'приложение 6'!Q284</f>
        <v>0</v>
      </c>
      <c r="Q221" s="90">
        <f t="shared" si="76"/>
        <v>0</v>
      </c>
    </row>
    <row r="222" spans="1:17" ht="12.75">
      <c r="A222" s="53" t="s">
        <v>56</v>
      </c>
      <c r="B222" s="54" t="s">
        <v>148</v>
      </c>
      <c r="C222" s="54" t="str">
        <f t="shared" si="63"/>
        <v>08 1 03 74050</v>
      </c>
      <c r="D222" s="54"/>
      <c r="E222" s="54"/>
      <c r="F222" s="54"/>
      <c r="G222" s="20">
        <f aca="true" t="shared" si="84" ref="G222:M225">G223</f>
        <v>6000</v>
      </c>
      <c r="H222" s="20">
        <f t="shared" si="84"/>
        <v>0</v>
      </c>
      <c r="I222" s="20">
        <f t="shared" si="79"/>
        <v>6000</v>
      </c>
      <c r="J222" s="20">
        <f t="shared" si="84"/>
        <v>0</v>
      </c>
      <c r="K222" s="20">
        <f t="shared" si="72"/>
        <v>6000</v>
      </c>
      <c r="L222" s="20">
        <f t="shared" si="84"/>
        <v>5000</v>
      </c>
      <c r="M222" s="20">
        <f t="shared" si="84"/>
        <v>0</v>
      </c>
      <c r="N222" s="90">
        <f t="shared" si="75"/>
        <v>5000</v>
      </c>
      <c r="O222" s="20">
        <f aca="true" t="shared" si="85" ref="O222:P225">O223</f>
        <v>5500</v>
      </c>
      <c r="P222" s="20">
        <f t="shared" si="85"/>
        <v>0</v>
      </c>
      <c r="Q222" s="90">
        <f t="shared" si="76"/>
        <v>5500</v>
      </c>
    </row>
    <row r="223" spans="1:17" ht="12.75">
      <c r="A223" s="53" t="s">
        <v>9</v>
      </c>
      <c r="B223" s="54" t="s">
        <v>148</v>
      </c>
      <c r="C223" s="54" t="str">
        <f t="shared" si="63"/>
        <v>08 1 03 74050</v>
      </c>
      <c r="D223" s="54" t="s">
        <v>32</v>
      </c>
      <c r="E223" s="54"/>
      <c r="F223" s="54"/>
      <c r="G223" s="20">
        <f t="shared" si="84"/>
        <v>6000</v>
      </c>
      <c r="H223" s="20">
        <f t="shared" si="84"/>
        <v>0</v>
      </c>
      <c r="I223" s="20">
        <f t="shared" si="79"/>
        <v>6000</v>
      </c>
      <c r="J223" s="20">
        <f t="shared" si="84"/>
        <v>0</v>
      </c>
      <c r="K223" s="20">
        <f t="shared" si="72"/>
        <v>6000</v>
      </c>
      <c r="L223" s="20">
        <f t="shared" si="84"/>
        <v>5000</v>
      </c>
      <c r="M223" s="20">
        <f t="shared" si="84"/>
        <v>0</v>
      </c>
      <c r="N223" s="90">
        <f t="shared" si="75"/>
        <v>5000</v>
      </c>
      <c r="O223" s="20">
        <f t="shared" si="85"/>
        <v>5500</v>
      </c>
      <c r="P223" s="20">
        <f t="shared" si="85"/>
        <v>0</v>
      </c>
      <c r="Q223" s="90">
        <f t="shared" si="76"/>
        <v>5500</v>
      </c>
    </row>
    <row r="224" spans="1:17" ht="12.75">
      <c r="A224" s="53" t="s">
        <v>10</v>
      </c>
      <c r="B224" s="54" t="s">
        <v>148</v>
      </c>
      <c r="C224" s="54" t="str">
        <f t="shared" si="63"/>
        <v>08 1 03 74050</v>
      </c>
      <c r="D224" s="54" t="s">
        <v>32</v>
      </c>
      <c r="E224" s="54" t="s">
        <v>34</v>
      </c>
      <c r="F224" s="54"/>
      <c r="G224" s="20">
        <f t="shared" si="84"/>
        <v>6000</v>
      </c>
      <c r="H224" s="20">
        <f t="shared" si="84"/>
        <v>0</v>
      </c>
      <c r="I224" s="20">
        <f t="shared" si="79"/>
        <v>6000</v>
      </c>
      <c r="J224" s="20">
        <f t="shared" si="84"/>
        <v>0</v>
      </c>
      <c r="K224" s="20">
        <f t="shared" si="72"/>
        <v>6000</v>
      </c>
      <c r="L224" s="20">
        <f t="shared" si="84"/>
        <v>5000</v>
      </c>
      <c r="M224" s="20">
        <f t="shared" si="84"/>
        <v>0</v>
      </c>
      <c r="N224" s="90">
        <f t="shared" si="75"/>
        <v>5000</v>
      </c>
      <c r="O224" s="20">
        <f t="shared" si="85"/>
        <v>5500</v>
      </c>
      <c r="P224" s="20">
        <f t="shared" si="85"/>
        <v>0</v>
      </c>
      <c r="Q224" s="90">
        <f t="shared" si="76"/>
        <v>5500</v>
      </c>
    </row>
    <row r="225" spans="1:17" ht="25.5">
      <c r="A225" s="53" t="s">
        <v>354</v>
      </c>
      <c r="B225" s="54" t="s">
        <v>148</v>
      </c>
      <c r="C225" s="54" t="str">
        <f t="shared" si="63"/>
        <v>08 1 03 74050</v>
      </c>
      <c r="D225" s="54" t="s">
        <v>32</v>
      </c>
      <c r="E225" s="54" t="s">
        <v>34</v>
      </c>
      <c r="F225" s="54" t="s">
        <v>355</v>
      </c>
      <c r="G225" s="20">
        <f t="shared" si="84"/>
        <v>6000</v>
      </c>
      <c r="H225" s="20">
        <f t="shared" si="84"/>
        <v>0</v>
      </c>
      <c r="I225" s="20">
        <f t="shared" si="79"/>
        <v>6000</v>
      </c>
      <c r="J225" s="20">
        <f t="shared" si="84"/>
        <v>0</v>
      </c>
      <c r="K225" s="20">
        <f t="shared" si="72"/>
        <v>6000</v>
      </c>
      <c r="L225" s="20">
        <f t="shared" si="84"/>
        <v>5000</v>
      </c>
      <c r="M225" s="20">
        <f t="shared" si="84"/>
        <v>0</v>
      </c>
      <c r="N225" s="90">
        <f t="shared" si="75"/>
        <v>5000</v>
      </c>
      <c r="O225" s="20">
        <f t="shared" si="85"/>
        <v>5500</v>
      </c>
      <c r="P225" s="20">
        <f t="shared" si="85"/>
        <v>0</v>
      </c>
      <c r="Q225" s="90">
        <f t="shared" si="76"/>
        <v>5500</v>
      </c>
    </row>
    <row r="226" spans="1:17" ht="25.5">
      <c r="A226" s="53" t="s">
        <v>289</v>
      </c>
      <c r="B226" s="54" t="s">
        <v>148</v>
      </c>
      <c r="C226" s="54" t="str">
        <f t="shared" si="63"/>
        <v>08 1 03 74050</v>
      </c>
      <c r="D226" s="54" t="s">
        <v>32</v>
      </c>
      <c r="E226" s="54" t="s">
        <v>34</v>
      </c>
      <c r="F226" s="54" t="s">
        <v>288</v>
      </c>
      <c r="G226" s="20">
        <f>'приложение 6'!H287</f>
        <v>6000</v>
      </c>
      <c r="H226" s="20">
        <f>'приложение 6'!I287</f>
        <v>0</v>
      </c>
      <c r="I226" s="20">
        <f t="shared" si="79"/>
        <v>6000</v>
      </c>
      <c r="J226" s="20">
        <f>'приложение 6'!K287</f>
        <v>0</v>
      </c>
      <c r="K226" s="20">
        <f t="shared" si="72"/>
        <v>6000</v>
      </c>
      <c r="L226" s="20">
        <f>'приложение 6'!M287</f>
        <v>5000</v>
      </c>
      <c r="M226" s="20">
        <f>'приложение 6'!N287</f>
        <v>0</v>
      </c>
      <c r="N226" s="90">
        <f t="shared" si="75"/>
        <v>5000</v>
      </c>
      <c r="O226" s="20">
        <f>'приложение 6'!P287</f>
        <v>5500</v>
      </c>
      <c r="P226" s="20">
        <f>'приложение 6'!Q287</f>
        <v>0</v>
      </c>
      <c r="Q226" s="90">
        <f t="shared" si="76"/>
        <v>5500</v>
      </c>
    </row>
    <row r="227" spans="1:17" ht="26.25" customHeight="1">
      <c r="A227" s="53" t="s">
        <v>341</v>
      </c>
      <c r="B227" s="54" t="s">
        <v>166</v>
      </c>
      <c r="C227" s="54" t="str">
        <f t="shared" si="63"/>
        <v>08 2 00 00000</v>
      </c>
      <c r="D227" s="54"/>
      <c r="E227" s="54"/>
      <c r="F227" s="54"/>
      <c r="G227" s="20">
        <f>G228+G240</f>
        <v>1012.994</v>
      </c>
      <c r="H227" s="20">
        <f>H228+H240</f>
        <v>0</v>
      </c>
      <c r="I227" s="20">
        <f t="shared" si="79"/>
        <v>1012.994</v>
      </c>
      <c r="J227" s="20">
        <f>J228+J240</f>
        <v>0</v>
      </c>
      <c r="K227" s="20">
        <f t="shared" si="72"/>
        <v>1012.994</v>
      </c>
      <c r="L227" s="20">
        <f>L228+L240</f>
        <v>1013</v>
      </c>
      <c r="M227" s="20">
        <f>M228+M240</f>
        <v>0</v>
      </c>
      <c r="N227" s="90">
        <f t="shared" si="75"/>
        <v>1013</v>
      </c>
      <c r="O227" s="20">
        <f>O228+O240</f>
        <v>1013</v>
      </c>
      <c r="P227" s="20">
        <f>P228+P240</f>
        <v>0</v>
      </c>
      <c r="Q227" s="90">
        <f t="shared" si="76"/>
        <v>1013</v>
      </c>
    </row>
    <row r="228" spans="1:17" ht="25.5" hidden="1">
      <c r="A228" s="53" t="s">
        <v>256</v>
      </c>
      <c r="B228" s="54" t="s">
        <v>167</v>
      </c>
      <c r="C228" s="54" t="str">
        <f aca="true" t="shared" si="86" ref="C228:C293">REPLACE(REPLACE(REPLACE(B228,3,," "),5,," "),8,," ")</f>
        <v>08 2 01 00000</v>
      </c>
      <c r="D228" s="54"/>
      <c r="E228" s="54"/>
      <c r="F228" s="54"/>
      <c r="G228" s="20">
        <f aca="true" t="shared" si="87" ref="G228:M232">G229</f>
        <v>0</v>
      </c>
      <c r="H228" s="20">
        <f t="shared" si="87"/>
        <v>0</v>
      </c>
      <c r="I228" s="20">
        <f t="shared" si="79"/>
        <v>0</v>
      </c>
      <c r="J228" s="20">
        <f t="shared" si="87"/>
        <v>0</v>
      </c>
      <c r="K228" s="20">
        <f t="shared" si="72"/>
        <v>0</v>
      </c>
      <c r="L228" s="20">
        <f t="shared" si="87"/>
        <v>0</v>
      </c>
      <c r="M228" s="20">
        <f t="shared" si="87"/>
        <v>0</v>
      </c>
      <c r="N228" s="90">
        <f t="shared" si="75"/>
        <v>0</v>
      </c>
      <c r="O228" s="20">
        <f aca="true" t="shared" si="88" ref="O228:P232">O229</f>
        <v>0</v>
      </c>
      <c r="P228" s="20">
        <f t="shared" si="88"/>
        <v>0</v>
      </c>
      <c r="Q228" s="90">
        <f t="shared" si="76"/>
        <v>0</v>
      </c>
    </row>
    <row r="229" spans="1:17" ht="25.5" hidden="1">
      <c r="A229" s="53" t="s">
        <v>42</v>
      </c>
      <c r="B229" s="54" t="s">
        <v>168</v>
      </c>
      <c r="C229" s="54" t="str">
        <f t="shared" si="86"/>
        <v>08 2 01 74010</v>
      </c>
      <c r="D229" s="54"/>
      <c r="E229" s="54"/>
      <c r="F229" s="54"/>
      <c r="G229" s="20">
        <f t="shared" si="87"/>
        <v>0</v>
      </c>
      <c r="H229" s="20">
        <f t="shared" si="87"/>
        <v>0</v>
      </c>
      <c r="I229" s="20">
        <f t="shared" si="79"/>
        <v>0</v>
      </c>
      <c r="J229" s="20">
        <f t="shared" si="87"/>
        <v>0</v>
      </c>
      <c r="K229" s="20">
        <f t="shared" si="72"/>
        <v>0</v>
      </c>
      <c r="L229" s="20">
        <f t="shared" si="87"/>
        <v>0</v>
      </c>
      <c r="M229" s="20">
        <f t="shared" si="87"/>
        <v>0</v>
      </c>
      <c r="N229" s="90">
        <f t="shared" si="75"/>
        <v>0</v>
      </c>
      <c r="O229" s="20">
        <f t="shared" si="88"/>
        <v>0</v>
      </c>
      <c r="P229" s="20">
        <f t="shared" si="88"/>
        <v>0</v>
      </c>
      <c r="Q229" s="90">
        <f t="shared" si="76"/>
        <v>0</v>
      </c>
    </row>
    <row r="230" spans="1:17" ht="12.75" hidden="1">
      <c r="A230" s="53" t="s">
        <v>39</v>
      </c>
      <c r="B230" s="54" t="s">
        <v>168</v>
      </c>
      <c r="C230" s="54" t="str">
        <f t="shared" si="86"/>
        <v>08 2 01 74010</v>
      </c>
      <c r="D230" s="54" t="s">
        <v>35</v>
      </c>
      <c r="E230" s="54"/>
      <c r="F230" s="54"/>
      <c r="G230" s="20">
        <f t="shared" si="87"/>
        <v>0</v>
      </c>
      <c r="H230" s="20">
        <f t="shared" si="87"/>
        <v>0</v>
      </c>
      <c r="I230" s="20">
        <f t="shared" si="79"/>
        <v>0</v>
      </c>
      <c r="J230" s="20">
        <f t="shared" si="87"/>
        <v>0</v>
      </c>
      <c r="K230" s="20">
        <f t="shared" si="72"/>
        <v>0</v>
      </c>
      <c r="L230" s="20">
        <f t="shared" si="87"/>
        <v>0</v>
      </c>
      <c r="M230" s="20">
        <f t="shared" si="87"/>
        <v>0</v>
      </c>
      <c r="N230" s="90">
        <f t="shared" si="75"/>
        <v>0</v>
      </c>
      <c r="O230" s="20">
        <f t="shared" si="88"/>
        <v>0</v>
      </c>
      <c r="P230" s="20">
        <f t="shared" si="88"/>
        <v>0</v>
      </c>
      <c r="Q230" s="90">
        <f t="shared" si="76"/>
        <v>0</v>
      </c>
    </row>
    <row r="231" spans="1:17" ht="12.75" hidden="1">
      <c r="A231" s="53" t="s">
        <v>73</v>
      </c>
      <c r="B231" s="54" t="s">
        <v>168</v>
      </c>
      <c r="C231" s="54" t="str">
        <f t="shared" si="86"/>
        <v>08 2 01 74010</v>
      </c>
      <c r="D231" s="54" t="s">
        <v>35</v>
      </c>
      <c r="E231" s="54" t="s">
        <v>30</v>
      </c>
      <c r="F231" s="54"/>
      <c r="G231" s="20">
        <f t="shared" si="87"/>
        <v>0</v>
      </c>
      <c r="H231" s="20">
        <f t="shared" si="87"/>
        <v>0</v>
      </c>
      <c r="I231" s="20">
        <f t="shared" si="79"/>
        <v>0</v>
      </c>
      <c r="J231" s="20">
        <f t="shared" si="87"/>
        <v>0</v>
      </c>
      <c r="K231" s="20">
        <f t="shared" si="72"/>
        <v>0</v>
      </c>
      <c r="L231" s="20">
        <f t="shared" si="87"/>
        <v>0</v>
      </c>
      <c r="M231" s="20">
        <f t="shared" si="87"/>
        <v>0</v>
      </c>
      <c r="N231" s="90">
        <f t="shared" si="75"/>
        <v>0</v>
      </c>
      <c r="O231" s="20">
        <f t="shared" si="88"/>
        <v>0</v>
      </c>
      <c r="P231" s="20">
        <f t="shared" si="88"/>
        <v>0</v>
      </c>
      <c r="Q231" s="90">
        <f t="shared" si="76"/>
        <v>0</v>
      </c>
    </row>
    <row r="232" spans="1:17" ht="25.5" hidden="1">
      <c r="A232" s="53" t="s">
        <v>354</v>
      </c>
      <c r="B232" s="54" t="s">
        <v>168</v>
      </c>
      <c r="C232" s="54" t="str">
        <f t="shared" si="86"/>
        <v>08 2 01 74010</v>
      </c>
      <c r="D232" s="54" t="s">
        <v>35</v>
      </c>
      <c r="E232" s="54" t="s">
        <v>30</v>
      </c>
      <c r="F232" s="54" t="s">
        <v>355</v>
      </c>
      <c r="G232" s="20">
        <f t="shared" si="87"/>
        <v>0</v>
      </c>
      <c r="H232" s="20">
        <f t="shared" si="87"/>
        <v>0</v>
      </c>
      <c r="I232" s="20">
        <f t="shared" si="79"/>
        <v>0</v>
      </c>
      <c r="J232" s="20">
        <f t="shared" si="87"/>
        <v>0</v>
      </c>
      <c r="K232" s="20">
        <f t="shared" si="72"/>
        <v>0</v>
      </c>
      <c r="L232" s="20">
        <f t="shared" si="87"/>
        <v>0</v>
      </c>
      <c r="M232" s="20">
        <f t="shared" si="87"/>
        <v>0</v>
      </c>
      <c r="N232" s="90">
        <f t="shared" si="75"/>
        <v>0</v>
      </c>
      <c r="O232" s="20">
        <f t="shared" si="88"/>
        <v>0</v>
      </c>
      <c r="P232" s="20">
        <f t="shared" si="88"/>
        <v>0</v>
      </c>
      <c r="Q232" s="90">
        <f t="shared" si="76"/>
        <v>0</v>
      </c>
    </row>
    <row r="233" spans="1:17" ht="25.5" hidden="1">
      <c r="A233" s="53" t="s">
        <v>289</v>
      </c>
      <c r="B233" s="54" t="s">
        <v>168</v>
      </c>
      <c r="C233" s="54" t="str">
        <f t="shared" si="86"/>
        <v>08 2 01 74010</v>
      </c>
      <c r="D233" s="54" t="s">
        <v>35</v>
      </c>
      <c r="E233" s="54" t="s">
        <v>30</v>
      </c>
      <c r="F233" s="54" t="s">
        <v>288</v>
      </c>
      <c r="G233" s="20">
        <f>'приложение 6'!H301</f>
        <v>0</v>
      </c>
      <c r="H233" s="20">
        <f>'приложение 6'!I301</f>
        <v>0</v>
      </c>
      <c r="I233" s="20">
        <f t="shared" si="79"/>
        <v>0</v>
      </c>
      <c r="J233" s="20">
        <f>'приложение 6'!K301</f>
        <v>0</v>
      </c>
      <c r="K233" s="20">
        <f t="shared" si="72"/>
        <v>0</v>
      </c>
      <c r="L233" s="20">
        <f>'приложение 6'!M301</f>
        <v>0</v>
      </c>
      <c r="M233" s="20">
        <f>'приложение 6'!N301</f>
        <v>0</v>
      </c>
      <c r="N233" s="90">
        <f t="shared" si="75"/>
        <v>0</v>
      </c>
      <c r="O233" s="20">
        <f>'приложение 6'!P301</f>
        <v>0</v>
      </c>
      <c r="P233" s="20">
        <f>'приложение 6'!Q301</f>
        <v>0</v>
      </c>
      <c r="Q233" s="90">
        <f t="shared" si="76"/>
        <v>0</v>
      </c>
    </row>
    <row r="234" spans="1:17" ht="25.5" hidden="1">
      <c r="A234" s="53" t="s">
        <v>385</v>
      </c>
      <c r="B234" s="54" t="s">
        <v>169</v>
      </c>
      <c r="C234" s="54" t="str">
        <f t="shared" si="86"/>
        <v>08 2 02 00000</v>
      </c>
      <c r="D234" s="54"/>
      <c r="E234" s="54"/>
      <c r="F234" s="54"/>
      <c r="G234" s="20">
        <f aca="true" t="shared" si="89" ref="G234:M238">G235</f>
        <v>0</v>
      </c>
      <c r="H234" s="20">
        <f t="shared" si="89"/>
        <v>0</v>
      </c>
      <c r="I234" s="20">
        <f t="shared" si="79"/>
        <v>0</v>
      </c>
      <c r="J234" s="20">
        <f t="shared" si="89"/>
        <v>0</v>
      </c>
      <c r="K234" s="20">
        <f t="shared" si="72"/>
        <v>0</v>
      </c>
      <c r="L234" s="20">
        <f t="shared" si="89"/>
        <v>0</v>
      </c>
      <c r="M234" s="20">
        <f t="shared" si="89"/>
        <v>0</v>
      </c>
      <c r="N234" s="90">
        <f t="shared" si="75"/>
        <v>0</v>
      </c>
      <c r="O234" s="20">
        <f aca="true" t="shared" si="90" ref="O234:P238">O235</f>
        <v>0</v>
      </c>
      <c r="P234" s="20">
        <f t="shared" si="90"/>
        <v>0</v>
      </c>
      <c r="Q234" s="90">
        <f t="shared" si="76"/>
        <v>0</v>
      </c>
    </row>
    <row r="235" spans="1:17" ht="12.75" hidden="1">
      <c r="A235" s="53" t="s">
        <v>47</v>
      </c>
      <c r="B235" s="54" t="s">
        <v>387</v>
      </c>
      <c r="C235" s="54" t="str">
        <f t="shared" si="86"/>
        <v>08 2 02 74040</v>
      </c>
      <c r="D235" s="54"/>
      <c r="E235" s="54"/>
      <c r="F235" s="54"/>
      <c r="G235" s="20">
        <f t="shared" si="89"/>
        <v>0</v>
      </c>
      <c r="H235" s="20">
        <f t="shared" si="89"/>
        <v>0</v>
      </c>
      <c r="I235" s="20">
        <f t="shared" si="79"/>
        <v>0</v>
      </c>
      <c r="J235" s="20">
        <f t="shared" si="89"/>
        <v>0</v>
      </c>
      <c r="K235" s="20">
        <f t="shared" si="72"/>
        <v>0</v>
      </c>
      <c r="L235" s="20">
        <f t="shared" si="89"/>
        <v>0</v>
      </c>
      <c r="M235" s="20">
        <f t="shared" si="89"/>
        <v>0</v>
      </c>
      <c r="N235" s="90">
        <f t="shared" si="75"/>
        <v>0</v>
      </c>
      <c r="O235" s="20">
        <f t="shared" si="90"/>
        <v>0</v>
      </c>
      <c r="P235" s="20">
        <f t="shared" si="90"/>
        <v>0</v>
      </c>
      <c r="Q235" s="90">
        <f t="shared" si="76"/>
        <v>0</v>
      </c>
    </row>
    <row r="236" spans="1:17" ht="12.75" hidden="1">
      <c r="A236" s="53" t="s">
        <v>39</v>
      </c>
      <c r="B236" s="54" t="s">
        <v>387</v>
      </c>
      <c r="C236" s="54" t="str">
        <f t="shared" si="86"/>
        <v>08 2 02 74040</v>
      </c>
      <c r="D236" s="54" t="s">
        <v>35</v>
      </c>
      <c r="E236" s="54"/>
      <c r="F236" s="54"/>
      <c r="G236" s="20">
        <f t="shared" si="89"/>
        <v>0</v>
      </c>
      <c r="H236" s="20">
        <f t="shared" si="89"/>
        <v>0</v>
      </c>
      <c r="I236" s="20">
        <f t="shared" si="79"/>
        <v>0</v>
      </c>
      <c r="J236" s="20">
        <f t="shared" si="89"/>
        <v>0</v>
      </c>
      <c r="K236" s="20">
        <f t="shared" si="72"/>
        <v>0</v>
      </c>
      <c r="L236" s="20">
        <f t="shared" si="89"/>
        <v>0</v>
      </c>
      <c r="M236" s="20">
        <f t="shared" si="89"/>
        <v>0</v>
      </c>
      <c r="N236" s="90">
        <f t="shared" si="75"/>
        <v>0</v>
      </c>
      <c r="O236" s="20">
        <f t="shared" si="90"/>
        <v>0</v>
      </c>
      <c r="P236" s="20">
        <f t="shared" si="90"/>
        <v>0</v>
      </c>
      <c r="Q236" s="90">
        <f t="shared" si="76"/>
        <v>0</v>
      </c>
    </row>
    <row r="237" spans="1:17" ht="12.75" hidden="1">
      <c r="A237" s="53" t="s">
        <v>73</v>
      </c>
      <c r="B237" s="54" t="s">
        <v>387</v>
      </c>
      <c r="C237" s="54" t="str">
        <f t="shared" si="86"/>
        <v>08 2 02 74040</v>
      </c>
      <c r="D237" s="54" t="s">
        <v>35</v>
      </c>
      <c r="E237" s="54" t="s">
        <v>30</v>
      </c>
      <c r="F237" s="54"/>
      <c r="G237" s="20">
        <f t="shared" si="89"/>
        <v>0</v>
      </c>
      <c r="H237" s="20">
        <f t="shared" si="89"/>
        <v>0</v>
      </c>
      <c r="I237" s="20">
        <f t="shared" si="79"/>
        <v>0</v>
      </c>
      <c r="J237" s="20">
        <f t="shared" si="89"/>
        <v>0</v>
      </c>
      <c r="K237" s="20">
        <f t="shared" si="72"/>
        <v>0</v>
      </c>
      <c r="L237" s="20">
        <f t="shared" si="89"/>
        <v>0</v>
      </c>
      <c r="M237" s="20">
        <f t="shared" si="89"/>
        <v>0</v>
      </c>
      <c r="N237" s="90">
        <f t="shared" si="75"/>
        <v>0</v>
      </c>
      <c r="O237" s="20">
        <f t="shared" si="90"/>
        <v>0</v>
      </c>
      <c r="P237" s="20">
        <f t="shared" si="90"/>
        <v>0</v>
      </c>
      <c r="Q237" s="90">
        <f t="shared" si="76"/>
        <v>0</v>
      </c>
    </row>
    <row r="238" spans="1:17" ht="25.5" hidden="1">
      <c r="A238" s="53" t="s">
        <v>354</v>
      </c>
      <c r="B238" s="54" t="s">
        <v>387</v>
      </c>
      <c r="C238" s="54" t="str">
        <f t="shared" si="86"/>
        <v>08 2 02 74040</v>
      </c>
      <c r="D238" s="54" t="s">
        <v>35</v>
      </c>
      <c r="E238" s="54" t="s">
        <v>30</v>
      </c>
      <c r="F238" s="54" t="s">
        <v>355</v>
      </c>
      <c r="G238" s="20">
        <f t="shared" si="89"/>
        <v>0</v>
      </c>
      <c r="H238" s="20">
        <f t="shared" si="89"/>
        <v>0</v>
      </c>
      <c r="I238" s="20">
        <f t="shared" si="79"/>
        <v>0</v>
      </c>
      <c r="J238" s="20">
        <f t="shared" si="89"/>
        <v>0</v>
      </c>
      <c r="K238" s="20">
        <f t="shared" si="72"/>
        <v>0</v>
      </c>
      <c r="L238" s="20">
        <f t="shared" si="89"/>
        <v>0</v>
      </c>
      <c r="M238" s="20">
        <f t="shared" si="89"/>
        <v>0</v>
      </c>
      <c r="N238" s="90">
        <f t="shared" si="75"/>
        <v>0</v>
      </c>
      <c r="O238" s="20">
        <f t="shared" si="90"/>
        <v>0</v>
      </c>
      <c r="P238" s="20">
        <f t="shared" si="90"/>
        <v>0</v>
      </c>
      <c r="Q238" s="90">
        <f t="shared" si="76"/>
        <v>0</v>
      </c>
    </row>
    <row r="239" spans="1:17" ht="25.5" hidden="1">
      <c r="A239" s="53" t="s">
        <v>289</v>
      </c>
      <c r="B239" s="54" t="s">
        <v>387</v>
      </c>
      <c r="C239" s="54" t="str">
        <f t="shared" si="86"/>
        <v>08 2 02 74040</v>
      </c>
      <c r="D239" s="54" t="s">
        <v>35</v>
      </c>
      <c r="E239" s="54" t="s">
        <v>30</v>
      </c>
      <c r="F239" s="54" t="s">
        <v>288</v>
      </c>
      <c r="G239" s="20">
        <f>'приложение 6'!H305</f>
        <v>0</v>
      </c>
      <c r="H239" s="20">
        <f>'приложение 6'!I305</f>
        <v>0</v>
      </c>
      <c r="I239" s="20">
        <f t="shared" si="79"/>
        <v>0</v>
      </c>
      <c r="J239" s="20">
        <f>'приложение 6'!K305</f>
        <v>0</v>
      </c>
      <c r="K239" s="20">
        <f t="shared" si="72"/>
        <v>0</v>
      </c>
      <c r="L239" s="20">
        <f>'приложение 6'!M305</f>
        <v>0</v>
      </c>
      <c r="M239" s="20">
        <f>'приложение 6'!N305</f>
        <v>0</v>
      </c>
      <c r="N239" s="90">
        <f t="shared" si="75"/>
        <v>0</v>
      </c>
      <c r="O239" s="20">
        <f>'приложение 6'!P305</f>
        <v>0</v>
      </c>
      <c r="P239" s="20">
        <f>'приложение 6'!Q305</f>
        <v>0</v>
      </c>
      <c r="Q239" s="90">
        <f t="shared" si="76"/>
        <v>0</v>
      </c>
    </row>
    <row r="240" spans="1:17" ht="25.5">
      <c r="A240" s="53" t="s">
        <v>244</v>
      </c>
      <c r="B240" s="54" t="s">
        <v>170</v>
      </c>
      <c r="C240" s="54" t="str">
        <f t="shared" si="86"/>
        <v>08 2 03 00000</v>
      </c>
      <c r="D240" s="54"/>
      <c r="E240" s="54"/>
      <c r="F240" s="54"/>
      <c r="G240" s="20">
        <f aca="true" t="shared" si="91" ref="G240:M244">G241</f>
        <v>1012.994</v>
      </c>
      <c r="H240" s="20">
        <f t="shared" si="91"/>
        <v>0</v>
      </c>
      <c r="I240" s="20">
        <f t="shared" si="79"/>
        <v>1012.994</v>
      </c>
      <c r="J240" s="20">
        <f t="shared" si="91"/>
        <v>0</v>
      </c>
      <c r="K240" s="20">
        <f t="shared" si="72"/>
        <v>1012.994</v>
      </c>
      <c r="L240" s="20">
        <f t="shared" si="91"/>
        <v>1013</v>
      </c>
      <c r="M240" s="20">
        <f t="shared" si="91"/>
        <v>0</v>
      </c>
      <c r="N240" s="90">
        <f t="shared" si="75"/>
        <v>1013</v>
      </c>
      <c r="O240" s="20">
        <f aca="true" t="shared" si="92" ref="O240:P244">O241</f>
        <v>1013</v>
      </c>
      <c r="P240" s="20">
        <f t="shared" si="92"/>
        <v>0</v>
      </c>
      <c r="Q240" s="90">
        <f t="shared" si="76"/>
        <v>1013</v>
      </c>
    </row>
    <row r="241" spans="1:17" ht="12.75">
      <c r="A241" s="53" t="s">
        <v>109</v>
      </c>
      <c r="B241" s="54" t="s">
        <v>171</v>
      </c>
      <c r="C241" s="54" t="str">
        <f t="shared" si="86"/>
        <v>08 2 03 74220</v>
      </c>
      <c r="D241" s="54"/>
      <c r="E241" s="54"/>
      <c r="F241" s="54"/>
      <c r="G241" s="20">
        <f t="shared" si="91"/>
        <v>1012.994</v>
      </c>
      <c r="H241" s="20">
        <f t="shared" si="91"/>
        <v>0</v>
      </c>
      <c r="I241" s="20">
        <f t="shared" si="79"/>
        <v>1012.994</v>
      </c>
      <c r="J241" s="20">
        <f t="shared" si="91"/>
        <v>0</v>
      </c>
      <c r="K241" s="20">
        <f t="shared" si="72"/>
        <v>1012.994</v>
      </c>
      <c r="L241" s="20">
        <f t="shared" si="91"/>
        <v>1013</v>
      </c>
      <c r="M241" s="20">
        <f t="shared" si="91"/>
        <v>0</v>
      </c>
      <c r="N241" s="90">
        <f t="shared" si="75"/>
        <v>1013</v>
      </c>
      <c r="O241" s="20">
        <f t="shared" si="92"/>
        <v>1013</v>
      </c>
      <c r="P241" s="20">
        <f t="shared" si="92"/>
        <v>0</v>
      </c>
      <c r="Q241" s="90">
        <f t="shared" si="76"/>
        <v>1013</v>
      </c>
    </row>
    <row r="242" spans="1:17" ht="12.75">
      <c r="A242" s="53" t="s">
        <v>39</v>
      </c>
      <c r="B242" s="54" t="s">
        <v>171</v>
      </c>
      <c r="C242" s="54" t="str">
        <f t="shared" si="86"/>
        <v>08 2 03 74220</v>
      </c>
      <c r="D242" s="54" t="s">
        <v>35</v>
      </c>
      <c r="E242" s="54"/>
      <c r="F242" s="54"/>
      <c r="G242" s="20">
        <f t="shared" si="91"/>
        <v>1012.994</v>
      </c>
      <c r="H242" s="20">
        <f t="shared" si="91"/>
        <v>0</v>
      </c>
      <c r="I242" s="20">
        <f t="shared" si="79"/>
        <v>1012.994</v>
      </c>
      <c r="J242" s="20">
        <f t="shared" si="91"/>
        <v>0</v>
      </c>
      <c r="K242" s="20">
        <f t="shared" si="72"/>
        <v>1012.994</v>
      </c>
      <c r="L242" s="20">
        <f t="shared" si="91"/>
        <v>1013</v>
      </c>
      <c r="M242" s="20">
        <f t="shared" si="91"/>
        <v>0</v>
      </c>
      <c r="N242" s="90">
        <f t="shared" si="75"/>
        <v>1013</v>
      </c>
      <c r="O242" s="20">
        <f t="shared" si="92"/>
        <v>1013</v>
      </c>
      <c r="P242" s="20">
        <f t="shared" si="92"/>
        <v>0</v>
      </c>
      <c r="Q242" s="90">
        <f t="shared" si="76"/>
        <v>1013</v>
      </c>
    </row>
    <row r="243" spans="1:17" ht="12.75">
      <c r="A243" s="53" t="s">
        <v>73</v>
      </c>
      <c r="B243" s="54" t="s">
        <v>171</v>
      </c>
      <c r="C243" s="54" t="str">
        <f t="shared" si="86"/>
        <v>08 2 03 74220</v>
      </c>
      <c r="D243" s="54" t="s">
        <v>35</v>
      </c>
      <c r="E243" s="54" t="s">
        <v>30</v>
      </c>
      <c r="F243" s="54"/>
      <c r="G243" s="20">
        <f t="shared" si="91"/>
        <v>1012.994</v>
      </c>
      <c r="H243" s="20">
        <f t="shared" si="91"/>
        <v>0</v>
      </c>
      <c r="I243" s="20">
        <f t="shared" si="79"/>
        <v>1012.994</v>
      </c>
      <c r="J243" s="20">
        <f t="shared" si="91"/>
        <v>0</v>
      </c>
      <c r="K243" s="20">
        <f t="shared" si="72"/>
        <v>1012.994</v>
      </c>
      <c r="L243" s="20">
        <f t="shared" si="91"/>
        <v>1013</v>
      </c>
      <c r="M243" s="20">
        <f t="shared" si="91"/>
        <v>0</v>
      </c>
      <c r="N243" s="90">
        <f t="shared" si="75"/>
        <v>1013</v>
      </c>
      <c r="O243" s="20">
        <f t="shared" si="92"/>
        <v>1013</v>
      </c>
      <c r="P243" s="20">
        <f t="shared" si="92"/>
        <v>0</v>
      </c>
      <c r="Q243" s="90">
        <f t="shared" si="76"/>
        <v>1013</v>
      </c>
    </row>
    <row r="244" spans="1:17" ht="25.5">
      <c r="A244" s="53" t="s">
        <v>354</v>
      </c>
      <c r="B244" s="54" t="s">
        <v>171</v>
      </c>
      <c r="C244" s="54" t="str">
        <f t="shared" si="86"/>
        <v>08 2 03 74220</v>
      </c>
      <c r="D244" s="54" t="s">
        <v>35</v>
      </c>
      <c r="E244" s="54" t="s">
        <v>30</v>
      </c>
      <c r="F244" s="54" t="s">
        <v>355</v>
      </c>
      <c r="G244" s="20">
        <f t="shared" si="91"/>
        <v>1012.994</v>
      </c>
      <c r="H244" s="20">
        <f t="shared" si="91"/>
        <v>0</v>
      </c>
      <c r="I244" s="20">
        <f t="shared" si="79"/>
        <v>1012.994</v>
      </c>
      <c r="J244" s="20">
        <f t="shared" si="91"/>
        <v>0</v>
      </c>
      <c r="K244" s="20">
        <f t="shared" si="72"/>
        <v>1012.994</v>
      </c>
      <c r="L244" s="20">
        <f t="shared" si="91"/>
        <v>1013</v>
      </c>
      <c r="M244" s="20">
        <f t="shared" si="91"/>
        <v>0</v>
      </c>
      <c r="N244" s="90">
        <f t="shared" si="75"/>
        <v>1013</v>
      </c>
      <c r="O244" s="20">
        <f t="shared" si="92"/>
        <v>1013</v>
      </c>
      <c r="P244" s="20">
        <f t="shared" si="92"/>
        <v>0</v>
      </c>
      <c r="Q244" s="90">
        <f t="shared" si="76"/>
        <v>1013</v>
      </c>
    </row>
    <row r="245" spans="1:17" ht="25.5">
      <c r="A245" s="53" t="s">
        <v>289</v>
      </c>
      <c r="B245" s="54" t="s">
        <v>171</v>
      </c>
      <c r="C245" s="54" t="str">
        <f t="shared" si="86"/>
        <v>08 2 03 74220</v>
      </c>
      <c r="D245" s="54" t="s">
        <v>35</v>
      </c>
      <c r="E245" s="54" t="s">
        <v>30</v>
      </c>
      <c r="F245" s="54" t="s">
        <v>288</v>
      </c>
      <c r="G245" s="20">
        <f>'приложение 6'!H309</f>
        <v>1012.994</v>
      </c>
      <c r="H245" s="20">
        <f>'приложение 6'!I309</f>
        <v>0</v>
      </c>
      <c r="I245" s="20">
        <f t="shared" si="79"/>
        <v>1012.994</v>
      </c>
      <c r="J245" s="20">
        <f>'приложение 6'!K309</f>
        <v>0</v>
      </c>
      <c r="K245" s="20">
        <f t="shared" si="72"/>
        <v>1012.994</v>
      </c>
      <c r="L245" s="20">
        <f>'приложение 6'!M309</f>
        <v>1013</v>
      </c>
      <c r="M245" s="20">
        <f>'приложение 6'!N309</f>
        <v>0</v>
      </c>
      <c r="N245" s="90">
        <f t="shared" si="75"/>
        <v>1013</v>
      </c>
      <c r="O245" s="20">
        <f>'приложение 6'!P309</f>
        <v>1013</v>
      </c>
      <c r="P245" s="20">
        <f>'приложение 6'!Q309</f>
        <v>0</v>
      </c>
      <c r="Q245" s="90">
        <f t="shared" si="76"/>
        <v>1013</v>
      </c>
    </row>
    <row r="246" spans="1:17" ht="25.5">
      <c r="A246" s="53" t="s">
        <v>342</v>
      </c>
      <c r="B246" s="54" t="s">
        <v>181</v>
      </c>
      <c r="C246" s="54" t="str">
        <f t="shared" si="86"/>
        <v>08 3 00 00000</v>
      </c>
      <c r="D246" s="54"/>
      <c r="E246" s="54"/>
      <c r="F246" s="54"/>
      <c r="G246" s="20">
        <f>G247+G253+G259+G267</f>
        <v>4000</v>
      </c>
      <c r="H246" s="20">
        <f>H247+H253+H259+H267</f>
        <v>0</v>
      </c>
      <c r="I246" s="20">
        <f t="shared" si="79"/>
        <v>4000</v>
      </c>
      <c r="J246" s="20">
        <f>J247+J253+J259+J267</f>
        <v>0</v>
      </c>
      <c r="K246" s="20">
        <f t="shared" si="72"/>
        <v>4000</v>
      </c>
      <c r="L246" s="20">
        <f>L247+L253+L259+L267</f>
        <v>21446.472</v>
      </c>
      <c r="M246" s="20">
        <f>M247+M253+M259+M267</f>
        <v>0</v>
      </c>
      <c r="N246" s="90">
        <f t="shared" si="75"/>
        <v>21446.472</v>
      </c>
      <c r="O246" s="20">
        <f>O247+O253+O259+O267</f>
        <v>0</v>
      </c>
      <c r="P246" s="20">
        <f>P247+P253+P259+P267</f>
        <v>0</v>
      </c>
      <c r="Q246" s="90">
        <f t="shared" si="76"/>
        <v>0</v>
      </c>
    </row>
    <row r="247" spans="1:17" ht="25.5" hidden="1">
      <c r="A247" s="53" t="s">
        <v>407</v>
      </c>
      <c r="B247" s="54" t="s">
        <v>405</v>
      </c>
      <c r="C247" s="54" t="str">
        <f t="shared" si="86"/>
        <v>08 3 01 00000</v>
      </c>
      <c r="D247" s="54"/>
      <c r="E247" s="54"/>
      <c r="F247" s="54"/>
      <c r="G247" s="20">
        <f aca="true" t="shared" si="93" ref="G247:M251">G248</f>
        <v>0</v>
      </c>
      <c r="H247" s="20">
        <f t="shared" si="93"/>
        <v>0</v>
      </c>
      <c r="I247" s="20">
        <f t="shared" si="79"/>
        <v>0</v>
      </c>
      <c r="J247" s="20">
        <f t="shared" si="93"/>
        <v>0</v>
      </c>
      <c r="K247" s="20">
        <f t="shared" si="72"/>
        <v>0</v>
      </c>
      <c r="L247" s="20">
        <f t="shared" si="93"/>
        <v>0</v>
      </c>
      <c r="M247" s="20">
        <f t="shared" si="93"/>
        <v>0</v>
      </c>
      <c r="N247" s="90">
        <f t="shared" si="75"/>
        <v>0</v>
      </c>
      <c r="O247" s="20">
        <f aca="true" t="shared" si="94" ref="O247:P251">O248</f>
        <v>0</v>
      </c>
      <c r="P247" s="20">
        <f t="shared" si="94"/>
        <v>0</v>
      </c>
      <c r="Q247" s="90">
        <f t="shared" si="76"/>
        <v>0</v>
      </c>
    </row>
    <row r="248" spans="1:17" ht="25.5" hidden="1">
      <c r="A248" s="53" t="s">
        <v>41</v>
      </c>
      <c r="B248" s="54" t="s">
        <v>406</v>
      </c>
      <c r="C248" s="54" t="str">
        <f t="shared" si="86"/>
        <v>08 3 01 70010</v>
      </c>
      <c r="D248" s="54"/>
      <c r="E248" s="54"/>
      <c r="F248" s="54"/>
      <c r="G248" s="20">
        <f t="shared" si="93"/>
        <v>0</v>
      </c>
      <c r="H248" s="20">
        <f t="shared" si="93"/>
        <v>0</v>
      </c>
      <c r="I248" s="20">
        <f t="shared" si="79"/>
        <v>0</v>
      </c>
      <c r="J248" s="20">
        <f t="shared" si="93"/>
        <v>0</v>
      </c>
      <c r="K248" s="20">
        <f t="shared" si="72"/>
        <v>0</v>
      </c>
      <c r="L248" s="20">
        <f t="shared" si="93"/>
        <v>0</v>
      </c>
      <c r="M248" s="20">
        <f t="shared" si="93"/>
        <v>0</v>
      </c>
      <c r="N248" s="90">
        <f t="shared" si="75"/>
        <v>0</v>
      </c>
      <c r="O248" s="20">
        <f t="shared" si="94"/>
        <v>0</v>
      </c>
      <c r="P248" s="20">
        <f t="shared" si="94"/>
        <v>0</v>
      </c>
      <c r="Q248" s="90">
        <f t="shared" si="76"/>
        <v>0</v>
      </c>
    </row>
    <row r="249" spans="1:17" ht="12.75" hidden="1">
      <c r="A249" s="53" t="s">
        <v>39</v>
      </c>
      <c r="B249" s="54" t="s">
        <v>406</v>
      </c>
      <c r="C249" s="54" t="str">
        <f t="shared" si="86"/>
        <v>08 3 01 70010</v>
      </c>
      <c r="D249" s="54" t="s">
        <v>35</v>
      </c>
      <c r="E249" s="54"/>
      <c r="F249" s="54"/>
      <c r="G249" s="20">
        <f t="shared" si="93"/>
        <v>0</v>
      </c>
      <c r="H249" s="20">
        <f t="shared" si="93"/>
        <v>0</v>
      </c>
      <c r="I249" s="20">
        <f t="shared" si="79"/>
        <v>0</v>
      </c>
      <c r="J249" s="20">
        <f t="shared" si="93"/>
        <v>0</v>
      </c>
      <c r="K249" s="20">
        <f t="shared" si="72"/>
        <v>0</v>
      </c>
      <c r="L249" s="20">
        <f t="shared" si="93"/>
        <v>0</v>
      </c>
      <c r="M249" s="20">
        <f t="shared" si="93"/>
        <v>0</v>
      </c>
      <c r="N249" s="90">
        <f t="shared" si="75"/>
        <v>0</v>
      </c>
      <c r="O249" s="20">
        <f t="shared" si="94"/>
        <v>0</v>
      </c>
      <c r="P249" s="20">
        <f t="shared" si="94"/>
        <v>0</v>
      </c>
      <c r="Q249" s="90">
        <f t="shared" si="76"/>
        <v>0</v>
      </c>
    </row>
    <row r="250" spans="1:17" ht="12.75" hidden="1">
      <c r="A250" s="53" t="s">
        <v>13</v>
      </c>
      <c r="B250" s="54" t="s">
        <v>406</v>
      </c>
      <c r="C250" s="54" t="str">
        <f t="shared" si="86"/>
        <v>08 3 01 70010</v>
      </c>
      <c r="D250" s="54" t="s">
        <v>35</v>
      </c>
      <c r="E250" s="54" t="s">
        <v>31</v>
      </c>
      <c r="F250" s="54"/>
      <c r="G250" s="20">
        <f t="shared" si="93"/>
        <v>0</v>
      </c>
      <c r="H250" s="20">
        <f t="shared" si="93"/>
        <v>0</v>
      </c>
      <c r="I250" s="20">
        <f t="shared" si="79"/>
        <v>0</v>
      </c>
      <c r="J250" s="20">
        <f t="shared" si="93"/>
        <v>0</v>
      </c>
      <c r="K250" s="20">
        <f t="shared" si="72"/>
        <v>0</v>
      </c>
      <c r="L250" s="20">
        <f t="shared" si="93"/>
        <v>0</v>
      </c>
      <c r="M250" s="20">
        <f t="shared" si="93"/>
        <v>0</v>
      </c>
      <c r="N250" s="90">
        <f t="shared" si="75"/>
        <v>0</v>
      </c>
      <c r="O250" s="20">
        <f t="shared" si="94"/>
        <v>0</v>
      </c>
      <c r="P250" s="20">
        <f t="shared" si="94"/>
        <v>0</v>
      </c>
      <c r="Q250" s="90">
        <f t="shared" si="76"/>
        <v>0</v>
      </c>
    </row>
    <row r="251" spans="1:17" ht="25.5" hidden="1">
      <c r="A251" s="53" t="s">
        <v>354</v>
      </c>
      <c r="B251" s="54" t="s">
        <v>406</v>
      </c>
      <c r="C251" s="54" t="str">
        <f t="shared" si="86"/>
        <v>08 3 01 70010</v>
      </c>
      <c r="D251" s="54" t="s">
        <v>35</v>
      </c>
      <c r="E251" s="54" t="s">
        <v>31</v>
      </c>
      <c r="F251" s="54" t="s">
        <v>355</v>
      </c>
      <c r="G251" s="20">
        <f t="shared" si="93"/>
        <v>0</v>
      </c>
      <c r="H251" s="20">
        <f t="shared" si="93"/>
        <v>0</v>
      </c>
      <c r="I251" s="20">
        <f t="shared" si="79"/>
        <v>0</v>
      </c>
      <c r="J251" s="20">
        <f t="shared" si="93"/>
        <v>0</v>
      </c>
      <c r="K251" s="20">
        <f t="shared" si="72"/>
        <v>0</v>
      </c>
      <c r="L251" s="20">
        <f t="shared" si="93"/>
        <v>0</v>
      </c>
      <c r="M251" s="20">
        <f t="shared" si="93"/>
        <v>0</v>
      </c>
      <c r="N251" s="90">
        <f t="shared" si="75"/>
        <v>0</v>
      </c>
      <c r="O251" s="20">
        <f t="shared" si="94"/>
        <v>0</v>
      </c>
      <c r="P251" s="20">
        <f t="shared" si="94"/>
        <v>0</v>
      </c>
      <c r="Q251" s="90">
        <f t="shared" si="76"/>
        <v>0</v>
      </c>
    </row>
    <row r="252" spans="1:17" ht="25.5" hidden="1">
      <c r="A252" s="53" t="s">
        <v>289</v>
      </c>
      <c r="B252" s="54" t="s">
        <v>406</v>
      </c>
      <c r="C252" s="54" t="str">
        <f t="shared" si="86"/>
        <v>08 3 01 70010</v>
      </c>
      <c r="D252" s="54" t="s">
        <v>35</v>
      </c>
      <c r="E252" s="54" t="s">
        <v>31</v>
      </c>
      <c r="F252" s="54" t="s">
        <v>288</v>
      </c>
      <c r="G252" s="20">
        <f>'приложение 6'!H339</f>
        <v>0</v>
      </c>
      <c r="H252" s="20">
        <f>'приложение 6'!I339</f>
        <v>0</v>
      </c>
      <c r="I252" s="20">
        <f t="shared" si="79"/>
        <v>0</v>
      </c>
      <c r="J252" s="20">
        <f>'приложение 6'!K339</f>
        <v>0</v>
      </c>
      <c r="K252" s="20">
        <f t="shared" si="72"/>
        <v>0</v>
      </c>
      <c r="L252" s="20">
        <f>'приложение 6'!M339</f>
        <v>0</v>
      </c>
      <c r="M252" s="20">
        <f>'приложение 6'!N339</f>
        <v>0</v>
      </c>
      <c r="N252" s="90">
        <f t="shared" si="75"/>
        <v>0</v>
      </c>
      <c r="O252" s="20">
        <f>'приложение 6'!P339</f>
        <v>0</v>
      </c>
      <c r="P252" s="20">
        <f>'приложение 6'!Q339</f>
        <v>0</v>
      </c>
      <c r="Q252" s="90">
        <f t="shared" si="76"/>
        <v>0</v>
      </c>
    </row>
    <row r="253" spans="1:17" ht="25.5" hidden="1">
      <c r="A253" s="53" t="s">
        <v>260</v>
      </c>
      <c r="B253" s="54" t="s">
        <v>182</v>
      </c>
      <c r="C253" s="54" t="str">
        <f t="shared" si="86"/>
        <v>08 3 02 00000</v>
      </c>
      <c r="D253" s="54"/>
      <c r="E253" s="54"/>
      <c r="F253" s="54"/>
      <c r="G253" s="20">
        <f aca="true" t="shared" si="95" ref="G253:M257">G254</f>
        <v>0</v>
      </c>
      <c r="H253" s="20">
        <f t="shared" si="95"/>
        <v>0</v>
      </c>
      <c r="I253" s="20">
        <f t="shared" si="79"/>
        <v>0</v>
      </c>
      <c r="J253" s="20">
        <f t="shared" si="95"/>
        <v>0</v>
      </c>
      <c r="K253" s="20">
        <f t="shared" si="72"/>
        <v>0</v>
      </c>
      <c r="L253" s="20">
        <f t="shared" si="95"/>
        <v>0</v>
      </c>
      <c r="M253" s="20">
        <f t="shared" si="95"/>
        <v>0</v>
      </c>
      <c r="N253" s="90">
        <f t="shared" si="75"/>
        <v>0</v>
      </c>
      <c r="O253" s="20">
        <f aca="true" t="shared" si="96" ref="O253:P257">O254</f>
        <v>0</v>
      </c>
      <c r="P253" s="20">
        <f t="shared" si="96"/>
        <v>0</v>
      </c>
      <c r="Q253" s="90">
        <f t="shared" si="76"/>
        <v>0</v>
      </c>
    </row>
    <row r="254" spans="1:17" ht="25.5" hidden="1">
      <c r="A254" s="53" t="s">
        <v>42</v>
      </c>
      <c r="B254" s="54" t="s">
        <v>183</v>
      </c>
      <c r="C254" s="54" t="str">
        <f t="shared" si="86"/>
        <v>08 3 02 74010</v>
      </c>
      <c r="D254" s="54"/>
      <c r="E254" s="54"/>
      <c r="F254" s="54"/>
      <c r="G254" s="20">
        <f t="shared" si="95"/>
        <v>0</v>
      </c>
      <c r="H254" s="20">
        <f t="shared" si="95"/>
        <v>0</v>
      </c>
      <c r="I254" s="20">
        <f t="shared" si="79"/>
        <v>0</v>
      </c>
      <c r="J254" s="20">
        <f t="shared" si="95"/>
        <v>0</v>
      </c>
      <c r="K254" s="20">
        <f t="shared" si="72"/>
        <v>0</v>
      </c>
      <c r="L254" s="20">
        <f t="shared" si="95"/>
        <v>0</v>
      </c>
      <c r="M254" s="20">
        <f t="shared" si="95"/>
        <v>0</v>
      </c>
      <c r="N254" s="90">
        <f t="shared" si="75"/>
        <v>0</v>
      </c>
      <c r="O254" s="20">
        <f t="shared" si="96"/>
        <v>0</v>
      </c>
      <c r="P254" s="20">
        <f t="shared" si="96"/>
        <v>0</v>
      </c>
      <c r="Q254" s="90">
        <f t="shared" si="76"/>
        <v>0</v>
      </c>
    </row>
    <row r="255" spans="1:17" ht="12.75" hidden="1">
      <c r="A255" s="53" t="s">
        <v>39</v>
      </c>
      <c r="B255" s="54" t="s">
        <v>183</v>
      </c>
      <c r="C255" s="54" t="str">
        <f t="shared" si="86"/>
        <v>08 3 02 74010</v>
      </c>
      <c r="D255" s="54" t="s">
        <v>35</v>
      </c>
      <c r="E255" s="54"/>
      <c r="F255" s="54"/>
      <c r="G255" s="20">
        <f t="shared" si="95"/>
        <v>0</v>
      </c>
      <c r="H255" s="20">
        <f t="shared" si="95"/>
        <v>0</v>
      </c>
      <c r="I255" s="20">
        <f t="shared" si="79"/>
        <v>0</v>
      </c>
      <c r="J255" s="20">
        <f t="shared" si="95"/>
        <v>0</v>
      </c>
      <c r="K255" s="20">
        <f t="shared" si="72"/>
        <v>0</v>
      </c>
      <c r="L255" s="20">
        <f t="shared" si="95"/>
        <v>0</v>
      </c>
      <c r="M255" s="20">
        <f t="shared" si="95"/>
        <v>0</v>
      </c>
      <c r="N255" s="90">
        <f t="shared" si="75"/>
        <v>0</v>
      </c>
      <c r="O255" s="20">
        <f t="shared" si="96"/>
        <v>0</v>
      </c>
      <c r="P255" s="20">
        <f t="shared" si="96"/>
        <v>0</v>
      </c>
      <c r="Q255" s="90">
        <f t="shared" si="76"/>
        <v>0</v>
      </c>
    </row>
    <row r="256" spans="1:17" ht="12.75" hidden="1">
      <c r="A256" s="53" t="s">
        <v>13</v>
      </c>
      <c r="B256" s="54" t="s">
        <v>183</v>
      </c>
      <c r="C256" s="54" t="str">
        <f t="shared" si="86"/>
        <v>08 3 02 74010</v>
      </c>
      <c r="D256" s="54" t="s">
        <v>35</v>
      </c>
      <c r="E256" s="54" t="s">
        <v>31</v>
      </c>
      <c r="F256" s="54"/>
      <c r="G256" s="20">
        <f t="shared" si="95"/>
        <v>0</v>
      </c>
      <c r="H256" s="20">
        <f t="shared" si="95"/>
        <v>0</v>
      </c>
      <c r="I256" s="20">
        <f t="shared" si="79"/>
        <v>0</v>
      </c>
      <c r="J256" s="20">
        <f t="shared" si="95"/>
        <v>0</v>
      </c>
      <c r="K256" s="20">
        <f t="shared" si="72"/>
        <v>0</v>
      </c>
      <c r="L256" s="20">
        <f t="shared" si="95"/>
        <v>0</v>
      </c>
      <c r="M256" s="20">
        <f t="shared" si="95"/>
        <v>0</v>
      </c>
      <c r="N256" s="90">
        <f t="shared" si="75"/>
        <v>0</v>
      </c>
      <c r="O256" s="20">
        <f t="shared" si="96"/>
        <v>0</v>
      </c>
      <c r="P256" s="20">
        <f t="shared" si="96"/>
        <v>0</v>
      </c>
      <c r="Q256" s="90">
        <f t="shared" si="76"/>
        <v>0</v>
      </c>
    </row>
    <row r="257" spans="1:17" ht="25.5" hidden="1">
      <c r="A257" s="53" t="s">
        <v>365</v>
      </c>
      <c r="B257" s="54" t="s">
        <v>183</v>
      </c>
      <c r="C257" s="54" t="str">
        <f t="shared" si="86"/>
        <v>08 3 02 74010</v>
      </c>
      <c r="D257" s="54" t="s">
        <v>35</v>
      </c>
      <c r="E257" s="54" t="s">
        <v>31</v>
      </c>
      <c r="F257" s="54" t="s">
        <v>364</v>
      </c>
      <c r="G257" s="20">
        <f t="shared" si="95"/>
        <v>0</v>
      </c>
      <c r="H257" s="20">
        <f t="shared" si="95"/>
        <v>0</v>
      </c>
      <c r="I257" s="20">
        <f t="shared" si="79"/>
        <v>0</v>
      </c>
      <c r="J257" s="20">
        <f t="shared" si="95"/>
        <v>0</v>
      </c>
      <c r="K257" s="20">
        <f t="shared" si="72"/>
        <v>0</v>
      </c>
      <c r="L257" s="20">
        <f t="shared" si="95"/>
        <v>0</v>
      </c>
      <c r="M257" s="20">
        <f t="shared" si="95"/>
        <v>0</v>
      </c>
      <c r="N257" s="90">
        <f t="shared" si="75"/>
        <v>0</v>
      </c>
      <c r="O257" s="20">
        <f t="shared" si="96"/>
        <v>0</v>
      </c>
      <c r="P257" s="20">
        <f t="shared" si="96"/>
        <v>0</v>
      </c>
      <c r="Q257" s="90">
        <f t="shared" si="76"/>
        <v>0</v>
      </c>
    </row>
    <row r="258" spans="1:17" ht="12.75" hidden="1">
      <c r="A258" s="53" t="s">
        <v>291</v>
      </c>
      <c r="B258" s="54" t="s">
        <v>183</v>
      </c>
      <c r="C258" s="54" t="str">
        <f t="shared" si="86"/>
        <v>08 3 02 74010</v>
      </c>
      <c r="D258" s="54" t="s">
        <v>35</v>
      </c>
      <c r="E258" s="54" t="s">
        <v>31</v>
      </c>
      <c r="F258" s="54" t="s">
        <v>290</v>
      </c>
      <c r="G258" s="20">
        <f>'приложение 6'!H343</f>
        <v>0</v>
      </c>
      <c r="H258" s="20">
        <f>'приложение 6'!I343</f>
        <v>0</v>
      </c>
      <c r="I258" s="20">
        <f t="shared" si="79"/>
        <v>0</v>
      </c>
      <c r="J258" s="20">
        <f>'приложение 6'!K343</f>
        <v>0</v>
      </c>
      <c r="K258" s="20">
        <f t="shared" si="72"/>
        <v>0</v>
      </c>
      <c r="L258" s="20">
        <f>'приложение 6'!M343</f>
        <v>0</v>
      </c>
      <c r="M258" s="20">
        <f>'приложение 6'!N343</f>
        <v>0</v>
      </c>
      <c r="N258" s="90">
        <f t="shared" si="75"/>
        <v>0</v>
      </c>
      <c r="O258" s="20">
        <f>'приложение 6'!P343</f>
        <v>0</v>
      </c>
      <c r="P258" s="20">
        <f>'приложение 6'!Q343</f>
        <v>0</v>
      </c>
      <c r="Q258" s="90">
        <f t="shared" si="76"/>
        <v>0</v>
      </c>
    </row>
    <row r="259" spans="1:17" ht="36" customHeight="1">
      <c r="A259" s="53" t="s">
        <v>261</v>
      </c>
      <c r="B259" s="54" t="s">
        <v>184</v>
      </c>
      <c r="C259" s="54" t="str">
        <f t="shared" si="86"/>
        <v>08 3 03 00000</v>
      </c>
      <c r="D259" s="54"/>
      <c r="E259" s="54"/>
      <c r="F259" s="54"/>
      <c r="G259" s="20">
        <f aca="true" t="shared" si="97" ref="G259:M263">G260</f>
        <v>4000</v>
      </c>
      <c r="H259" s="20">
        <f t="shared" si="97"/>
        <v>0</v>
      </c>
      <c r="I259" s="20">
        <f t="shared" si="79"/>
        <v>4000</v>
      </c>
      <c r="J259" s="20">
        <f t="shared" si="97"/>
        <v>0</v>
      </c>
      <c r="K259" s="20">
        <f t="shared" si="72"/>
        <v>4000</v>
      </c>
      <c r="L259" s="20">
        <f t="shared" si="97"/>
        <v>20000</v>
      </c>
      <c r="M259" s="20">
        <f t="shared" si="97"/>
        <v>0</v>
      </c>
      <c r="N259" s="90">
        <f t="shared" si="75"/>
        <v>20000</v>
      </c>
      <c r="O259" s="20">
        <f aca="true" t="shared" si="98" ref="O259:P263">O260</f>
        <v>0</v>
      </c>
      <c r="P259" s="20">
        <f t="shared" si="98"/>
        <v>0</v>
      </c>
      <c r="Q259" s="90">
        <f t="shared" si="76"/>
        <v>0</v>
      </c>
    </row>
    <row r="260" spans="1:17" ht="12.75">
      <c r="A260" s="53" t="s">
        <v>74</v>
      </c>
      <c r="B260" s="54" t="s">
        <v>185</v>
      </c>
      <c r="C260" s="54" t="str">
        <f t="shared" si="86"/>
        <v>08 3 03 74030</v>
      </c>
      <c r="D260" s="54"/>
      <c r="E260" s="54"/>
      <c r="F260" s="54"/>
      <c r="G260" s="20">
        <f t="shared" si="97"/>
        <v>4000</v>
      </c>
      <c r="H260" s="20">
        <f t="shared" si="97"/>
        <v>0</v>
      </c>
      <c r="I260" s="20">
        <f t="shared" si="79"/>
        <v>4000</v>
      </c>
      <c r="J260" s="20">
        <f t="shared" si="97"/>
        <v>0</v>
      </c>
      <c r="K260" s="20">
        <f t="shared" si="72"/>
        <v>4000</v>
      </c>
      <c r="L260" s="20">
        <f t="shared" si="97"/>
        <v>20000</v>
      </c>
      <c r="M260" s="20">
        <f t="shared" si="97"/>
        <v>0</v>
      </c>
      <c r="N260" s="90">
        <f t="shared" si="75"/>
        <v>20000</v>
      </c>
      <c r="O260" s="20">
        <f t="shared" si="98"/>
        <v>0</v>
      </c>
      <c r="P260" s="20">
        <f t="shared" si="98"/>
        <v>0</v>
      </c>
      <c r="Q260" s="90">
        <f t="shared" si="76"/>
        <v>0</v>
      </c>
    </row>
    <row r="261" spans="1:17" ht="12.75">
      <c r="A261" s="53" t="s">
        <v>39</v>
      </c>
      <c r="B261" s="54" t="s">
        <v>185</v>
      </c>
      <c r="C261" s="54" t="str">
        <f t="shared" si="86"/>
        <v>08 3 03 74030</v>
      </c>
      <c r="D261" s="54" t="s">
        <v>35</v>
      </c>
      <c r="E261" s="54"/>
      <c r="F261" s="54"/>
      <c r="G261" s="20">
        <f t="shared" si="97"/>
        <v>4000</v>
      </c>
      <c r="H261" s="20">
        <f t="shared" si="97"/>
        <v>0</v>
      </c>
      <c r="I261" s="20">
        <f t="shared" si="79"/>
        <v>4000</v>
      </c>
      <c r="J261" s="20">
        <f t="shared" si="97"/>
        <v>0</v>
      </c>
      <c r="K261" s="20">
        <f t="shared" si="72"/>
        <v>4000</v>
      </c>
      <c r="L261" s="20">
        <f t="shared" si="97"/>
        <v>20000</v>
      </c>
      <c r="M261" s="20">
        <f t="shared" si="97"/>
        <v>0</v>
      </c>
      <c r="N261" s="90">
        <f t="shared" si="75"/>
        <v>20000</v>
      </c>
      <c r="O261" s="20">
        <f t="shared" si="98"/>
        <v>0</v>
      </c>
      <c r="P261" s="20">
        <f t="shared" si="98"/>
        <v>0</v>
      </c>
      <c r="Q261" s="90">
        <f t="shared" si="76"/>
        <v>0</v>
      </c>
    </row>
    <row r="262" spans="1:17" ht="12.75">
      <c r="A262" s="53" t="s">
        <v>13</v>
      </c>
      <c r="B262" s="54" t="s">
        <v>185</v>
      </c>
      <c r="C262" s="54" t="str">
        <f t="shared" si="86"/>
        <v>08 3 03 74030</v>
      </c>
      <c r="D262" s="54" t="s">
        <v>35</v>
      </c>
      <c r="E262" s="54" t="s">
        <v>31</v>
      </c>
      <c r="F262" s="54"/>
      <c r="G262" s="20">
        <f t="shared" si="97"/>
        <v>4000</v>
      </c>
      <c r="H262" s="20">
        <f t="shared" si="97"/>
        <v>0</v>
      </c>
      <c r="I262" s="20">
        <f t="shared" si="79"/>
        <v>4000</v>
      </c>
      <c r="J262" s="20">
        <f>J263+J265</f>
        <v>0</v>
      </c>
      <c r="K262" s="20">
        <f t="shared" si="72"/>
        <v>4000</v>
      </c>
      <c r="L262" s="20">
        <f t="shared" si="97"/>
        <v>20000</v>
      </c>
      <c r="M262" s="20">
        <f>M263+M265</f>
        <v>0</v>
      </c>
      <c r="N262" s="90">
        <f t="shared" si="75"/>
        <v>20000</v>
      </c>
      <c r="O262" s="20">
        <f t="shared" si="98"/>
        <v>0</v>
      </c>
      <c r="P262" s="20">
        <f t="shared" si="98"/>
        <v>0</v>
      </c>
      <c r="Q262" s="90">
        <f t="shared" si="76"/>
        <v>0</v>
      </c>
    </row>
    <row r="263" spans="1:17" ht="25.5">
      <c r="A263" s="53" t="s">
        <v>354</v>
      </c>
      <c r="B263" s="54" t="s">
        <v>185</v>
      </c>
      <c r="C263" s="54" t="str">
        <f t="shared" si="86"/>
        <v>08 3 03 74030</v>
      </c>
      <c r="D263" s="54" t="s">
        <v>35</v>
      </c>
      <c r="E263" s="54" t="s">
        <v>31</v>
      </c>
      <c r="F263" s="54" t="s">
        <v>355</v>
      </c>
      <c r="G263" s="20">
        <f t="shared" si="97"/>
        <v>4000</v>
      </c>
      <c r="H263" s="20">
        <f t="shared" si="97"/>
        <v>0</v>
      </c>
      <c r="I263" s="20">
        <f t="shared" si="79"/>
        <v>4000</v>
      </c>
      <c r="J263" s="20">
        <f t="shared" si="97"/>
        <v>-4000</v>
      </c>
      <c r="K263" s="20">
        <f aca="true" t="shared" si="99" ref="K263:K328">I263+J263</f>
        <v>0</v>
      </c>
      <c r="L263" s="20">
        <f t="shared" si="97"/>
        <v>20000</v>
      </c>
      <c r="M263" s="20">
        <f t="shared" si="97"/>
        <v>-20000</v>
      </c>
      <c r="N263" s="90">
        <f t="shared" si="75"/>
        <v>0</v>
      </c>
      <c r="O263" s="20">
        <f t="shared" si="98"/>
        <v>0</v>
      </c>
      <c r="P263" s="20">
        <f t="shared" si="98"/>
        <v>0</v>
      </c>
      <c r="Q263" s="90">
        <f t="shared" si="76"/>
        <v>0</v>
      </c>
    </row>
    <row r="264" spans="1:17" ht="25.5">
      <c r="A264" s="53" t="s">
        <v>289</v>
      </c>
      <c r="B264" s="54" t="s">
        <v>185</v>
      </c>
      <c r="C264" s="54" t="str">
        <f t="shared" si="86"/>
        <v>08 3 03 74030</v>
      </c>
      <c r="D264" s="54" t="s">
        <v>35</v>
      </c>
      <c r="E264" s="54" t="s">
        <v>31</v>
      </c>
      <c r="F264" s="54" t="s">
        <v>288</v>
      </c>
      <c r="G264" s="20">
        <f>'приложение 6'!H347</f>
        <v>4000</v>
      </c>
      <c r="H264" s="20">
        <f>'приложение 6'!I347</f>
        <v>0</v>
      </c>
      <c r="I264" s="20">
        <f t="shared" si="79"/>
        <v>4000</v>
      </c>
      <c r="J264" s="20">
        <f>'приложение 6'!K347</f>
        <v>-4000</v>
      </c>
      <c r="K264" s="20">
        <f t="shared" si="99"/>
        <v>0</v>
      </c>
      <c r="L264" s="20">
        <f>'приложение 6'!M347</f>
        <v>20000</v>
      </c>
      <c r="M264" s="20">
        <f>'приложение 6'!N347</f>
        <v>-20000</v>
      </c>
      <c r="N264" s="90">
        <f t="shared" si="75"/>
        <v>0</v>
      </c>
      <c r="O264" s="20">
        <f>'приложение 6'!P347</f>
        <v>0</v>
      </c>
      <c r="P264" s="20">
        <f>'приложение 6'!Q347</f>
        <v>0</v>
      </c>
      <c r="Q264" s="90">
        <f t="shared" si="76"/>
        <v>0</v>
      </c>
    </row>
    <row r="265" spans="1:17" ht="25.5">
      <c r="A265" s="53" t="s">
        <v>365</v>
      </c>
      <c r="B265" s="54"/>
      <c r="C265" s="54" t="s">
        <v>636</v>
      </c>
      <c r="D265" s="54" t="s">
        <v>35</v>
      </c>
      <c r="E265" s="54" t="s">
        <v>31</v>
      </c>
      <c r="F265" s="54" t="s">
        <v>364</v>
      </c>
      <c r="G265" s="20"/>
      <c r="H265" s="20"/>
      <c r="I265" s="20"/>
      <c r="J265" s="20">
        <f>J266</f>
        <v>4000</v>
      </c>
      <c r="K265" s="20">
        <f t="shared" si="99"/>
        <v>4000</v>
      </c>
      <c r="L265" s="20"/>
      <c r="M265" s="20">
        <f>M266</f>
        <v>20000</v>
      </c>
      <c r="N265" s="90">
        <f t="shared" si="75"/>
        <v>20000</v>
      </c>
      <c r="O265" s="20"/>
      <c r="P265" s="20"/>
      <c r="Q265" s="90"/>
    </row>
    <row r="266" spans="1:17" ht="12.75">
      <c r="A266" s="53" t="s">
        <v>291</v>
      </c>
      <c r="B266" s="54"/>
      <c r="C266" s="54" t="s">
        <v>636</v>
      </c>
      <c r="D266" s="54" t="s">
        <v>35</v>
      </c>
      <c r="E266" s="54" t="s">
        <v>31</v>
      </c>
      <c r="F266" s="54" t="s">
        <v>290</v>
      </c>
      <c r="G266" s="20"/>
      <c r="H266" s="20"/>
      <c r="I266" s="20"/>
      <c r="J266" s="20">
        <f>'приложение 6'!K349</f>
        <v>4000</v>
      </c>
      <c r="K266" s="20">
        <f t="shared" si="99"/>
        <v>4000</v>
      </c>
      <c r="L266" s="20"/>
      <c r="M266" s="20">
        <f>'приложение 6'!N349</f>
        <v>20000</v>
      </c>
      <c r="N266" s="90">
        <f>L266+M266</f>
        <v>20000</v>
      </c>
      <c r="O266" s="20"/>
      <c r="P266" s="20"/>
      <c r="Q266" s="90"/>
    </row>
    <row r="267" spans="1:17" ht="25.5">
      <c r="A267" s="53" t="s">
        <v>262</v>
      </c>
      <c r="B267" s="54" t="s">
        <v>186</v>
      </c>
      <c r="C267" s="54" t="str">
        <f t="shared" si="86"/>
        <v>08 3 04 00000</v>
      </c>
      <c r="D267" s="54"/>
      <c r="E267" s="54"/>
      <c r="F267" s="54"/>
      <c r="G267" s="20">
        <f aca="true" t="shared" si="100" ref="G267:M269">G268</f>
        <v>0</v>
      </c>
      <c r="H267" s="20">
        <f t="shared" si="100"/>
        <v>0</v>
      </c>
      <c r="I267" s="20">
        <f t="shared" si="79"/>
        <v>0</v>
      </c>
      <c r="J267" s="20">
        <f t="shared" si="100"/>
        <v>0</v>
      </c>
      <c r="K267" s="20">
        <f t="shared" si="99"/>
        <v>0</v>
      </c>
      <c r="L267" s="20">
        <f t="shared" si="100"/>
        <v>1446.472</v>
      </c>
      <c r="M267" s="20">
        <f>M268</f>
        <v>0</v>
      </c>
      <c r="N267" s="90">
        <f aca="true" t="shared" si="101" ref="N267:N330">L267+M267</f>
        <v>1446.472</v>
      </c>
      <c r="O267" s="20">
        <f aca="true" t="shared" si="102" ref="O267:P269">O268</f>
        <v>0</v>
      </c>
      <c r="P267" s="20">
        <f t="shared" si="102"/>
        <v>0</v>
      </c>
      <c r="Q267" s="90">
        <f aca="true" t="shared" si="103" ref="Q267:Q330">O267+P267</f>
        <v>0</v>
      </c>
    </row>
    <row r="268" spans="1:17" ht="12.75">
      <c r="A268" s="53" t="s">
        <v>85</v>
      </c>
      <c r="B268" s="54" t="s">
        <v>187</v>
      </c>
      <c r="C268" s="54" t="str">
        <f t="shared" si="86"/>
        <v>08 3 04 74210</v>
      </c>
      <c r="D268" s="54"/>
      <c r="E268" s="54"/>
      <c r="F268" s="54"/>
      <c r="G268" s="20">
        <f t="shared" si="100"/>
        <v>0</v>
      </c>
      <c r="H268" s="20">
        <f t="shared" si="100"/>
        <v>0</v>
      </c>
      <c r="I268" s="20">
        <f t="shared" si="79"/>
        <v>0</v>
      </c>
      <c r="J268" s="20">
        <f t="shared" si="100"/>
        <v>0</v>
      </c>
      <c r="K268" s="20">
        <f t="shared" si="99"/>
        <v>0</v>
      </c>
      <c r="L268" s="20">
        <f t="shared" si="100"/>
        <v>1446.472</v>
      </c>
      <c r="M268" s="20">
        <f t="shared" si="100"/>
        <v>0</v>
      </c>
      <c r="N268" s="90">
        <f t="shared" si="101"/>
        <v>1446.472</v>
      </c>
      <c r="O268" s="20">
        <f t="shared" si="102"/>
        <v>0</v>
      </c>
      <c r="P268" s="20">
        <f t="shared" si="102"/>
        <v>0</v>
      </c>
      <c r="Q268" s="90">
        <f t="shared" si="103"/>
        <v>0</v>
      </c>
    </row>
    <row r="269" spans="1:17" ht="12.75">
      <c r="A269" s="53" t="s">
        <v>39</v>
      </c>
      <c r="B269" s="54" t="s">
        <v>187</v>
      </c>
      <c r="C269" s="54" t="str">
        <f t="shared" si="86"/>
        <v>08 3 04 74210</v>
      </c>
      <c r="D269" s="54" t="s">
        <v>35</v>
      </c>
      <c r="E269" s="54"/>
      <c r="F269" s="54"/>
      <c r="G269" s="20">
        <f t="shared" si="100"/>
        <v>0</v>
      </c>
      <c r="H269" s="20">
        <f t="shared" si="100"/>
        <v>0</v>
      </c>
      <c r="I269" s="20">
        <f t="shared" si="79"/>
        <v>0</v>
      </c>
      <c r="J269" s="20">
        <f t="shared" si="100"/>
        <v>0</v>
      </c>
      <c r="K269" s="20">
        <f t="shared" si="99"/>
        <v>0</v>
      </c>
      <c r="L269" s="20">
        <f t="shared" si="100"/>
        <v>1446.472</v>
      </c>
      <c r="M269" s="20">
        <f t="shared" si="100"/>
        <v>0</v>
      </c>
      <c r="N269" s="90">
        <f t="shared" si="101"/>
        <v>1446.472</v>
      </c>
      <c r="O269" s="20">
        <f t="shared" si="102"/>
        <v>0</v>
      </c>
      <c r="P269" s="20">
        <f t="shared" si="102"/>
        <v>0</v>
      </c>
      <c r="Q269" s="90">
        <f t="shared" si="103"/>
        <v>0</v>
      </c>
    </row>
    <row r="270" spans="1:17" ht="12.75">
      <c r="A270" s="53" t="s">
        <v>13</v>
      </c>
      <c r="B270" s="54" t="s">
        <v>187</v>
      </c>
      <c r="C270" s="54" t="str">
        <f t="shared" si="86"/>
        <v>08 3 04 74210</v>
      </c>
      <c r="D270" s="54" t="s">
        <v>35</v>
      </c>
      <c r="E270" s="54" t="s">
        <v>31</v>
      </c>
      <c r="F270" s="54"/>
      <c r="G270" s="20">
        <f>G271+G273</f>
        <v>0</v>
      </c>
      <c r="H270" s="20">
        <f>H271+H273</f>
        <v>0</v>
      </c>
      <c r="I270" s="20">
        <f t="shared" si="79"/>
        <v>0</v>
      </c>
      <c r="J270" s="20">
        <f>J271+J273</f>
        <v>0</v>
      </c>
      <c r="K270" s="20">
        <f t="shared" si="99"/>
        <v>0</v>
      </c>
      <c r="L270" s="20">
        <f>L271+L273</f>
        <v>1446.472</v>
      </c>
      <c r="M270" s="20">
        <f>M271+M273</f>
        <v>0</v>
      </c>
      <c r="N270" s="90">
        <f t="shared" si="101"/>
        <v>1446.472</v>
      </c>
      <c r="O270" s="20">
        <f>O271+O273</f>
        <v>0</v>
      </c>
      <c r="P270" s="20">
        <f>P271+P273</f>
        <v>0</v>
      </c>
      <c r="Q270" s="90">
        <f t="shared" si="103"/>
        <v>0</v>
      </c>
    </row>
    <row r="271" spans="1:17" ht="25.5">
      <c r="A271" s="53" t="s">
        <v>354</v>
      </c>
      <c r="B271" s="54" t="s">
        <v>187</v>
      </c>
      <c r="C271" s="54" t="str">
        <f t="shared" si="86"/>
        <v>08 3 04 74210</v>
      </c>
      <c r="D271" s="54" t="s">
        <v>35</v>
      </c>
      <c r="E271" s="54" t="s">
        <v>31</v>
      </c>
      <c r="F271" s="54" t="s">
        <v>355</v>
      </c>
      <c r="G271" s="20">
        <f>G272</f>
        <v>0</v>
      </c>
      <c r="H271" s="20">
        <f>H272</f>
        <v>0</v>
      </c>
      <c r="I271" s="20">
        <f t="shared" si="79"/>
        <v>0</v>
      </c>
      <c r="J271" s="20">
        <f>J272</f>
        <v>0</v>
      </c>
      <c r="K271" s="20">
        <f t="shared" si="99"/>
        <v>0</v>
      </c>
      <c r="L271" s="20">
        <f>L272</f>
        <v>1446.472</v>
      </c>
      <c r="M271" s="20">
        <f>M272</f>
        <v>0</v>
      </c>
      <c r="N271" s="90">
        <f t="shared" si="101"/>
        <v>1446.472</v>
      </c>
      <c r="O271" s="20">
        <f>O272</f>
        <v>0</v>
      </c>
      <c r="P271" s="20">
        <f>P272</f>
        <v>0</v>
      </c>
      <c r="Q271" s="90">
        <f t="shared" si="103"/>
        <v>0</v>
      </c>
    </row>
    <row r="272" spans="1:17" ht="23.25" customHeight="1">
      <c r="A272" s="53" t="s">
        <v>289</v>
      </c>
      <c r="B272" s="54" t="s">
        <v>187</v>
      </c>
      <c r="C272" s="54" t="str">
        <f t="shared" si="86"/>
        <v>08 3 04 74210</v>
      </c>
      <c r="D272" s="54" t="s">
        <v>35</v>
      </c>
      <c r="E272" s="54" t="s">
        <v>31</v>
      </c>
      <c r="F272" s="54" t="s">
        <v>288</v>
      </c>
      <c r="G272" s="20">
        <f>'приложение 6'!H353</f>
        <v>0</v>
      </c>
      <c r="H272" s="20">
        <f>'приложение 6'!I353</f>
        <v>0</v>
      </c>
      <c r="I272" s="20">
        <f t="shared" si="79"/>
        <v>0</v>
      </c>
      <c r="J272" s="20">
        <f>'приложение 6'!K353</f>
        <v>0</v>
      </c>
      <c r="K272" s="20">
        <f t="shared" si="99"/>
        <v>0</v>
      </c>
      <c r="L272" s="20">
        <f>'приложение 6'!M353</f>
        <v>1446.472</v>
      </c>
      <c r="M272" s="20">
        <f>'приложение 6'!N353</f>
        <v>0</v>
      </c>
      <c r="N272" s="90">
        <f t="shared" si="101"/>
        <v>1446.472</v>
      </c>
      <c r="O272" s="20">
        <f>'приложение 6'!P353</f>
        <v>0</v>
      </c>
      <c r="P272" s="20">
        <f>'приложение 6'!Q353</f>
        <v>0</v>
      </c>
      <c r="Q272" s="90">
        <f t="shared" si="103"/>
        <v>0</v>
      </c>
    </row>
    <row r="273" spans="1:17" ht="12.75" hidden="1">
      <c r="A273" s="53" t="s">
        <v>356</v>
      </c>
      <c r="B273" s="54" t="s">
        <v>187</v>
      </c>
      <c r="C273" s="54" t="str">
        <f>REPLACE(REPLACE(REPLACE(B273,3,," "),5,," "),8,," ")</f>
        <v>08 3 04 74210</v>
      </c>
      <c r="D273" s="54" t="s">
        <v>35</v>
      </c>
      <c r="E273" s="54" t="s">
        <v>31</v>
      </c>
      <c r="F273" s="54" t="s">
        <v>357</v>
      </c>
      <c r="G273" s="20">
        <f>G274</f>
        <v>0</v>
      </c>
      <c r="H273" s="20">
        <f>H274</f>
        <v>0</v>
      </c>
      <c r="I273" s="20">
        <f aca="true" t="shared" si="104" ref="I273:I336">G273+H273</f>
        <v>0</v>
      </c>
      <c r="J273" s="20">
        <f>J274</f>
        <v>0</v>
      </c>
      <c r="K273" s="20">
        <f t="shared" si="99"/>
        <v>0</v>
      </c>
      <c r="L273" s="20">
        <f>L274</f>
        <v>0</v>
      </c>
      <c r="M273" s="20">
        <f>M274</f>
        <v>0</v>
      </c>
      <c r="N273" s="90">
        <f t="shared" si="101"/>
        <v>0</v>
      </c>
      <c r="O273" s="20">
        <f>O274</f>
        <v>0</v>
      </c>
      <c r="P273" s="20">
        <f>P274</f>
        <v>0</v>
      </c>
      <c r="Q273" s="90">
        <f t="shared" si="103"/>
        <v>0</v>
      </c>
    </row>
    <row r="274" spans="1:17" ht="34.5" customHeight="1" hidden="1">
      <c r="A274" s="53" t="s">
        <v>395</v>
      </c>
      <c r="B274" s="54" t="s">
        <v>187</v>
      </c>
      <c r="C274" s="54" t="str">
        <f>REPLACE(REPLACE(REPLACE(B274,3,," "),5,," "),8,," ")</f>
        <v>08 3 04 74210</v>
      </c>
      <c r="D274" s="54" t="s">
        <v>35</v>
      </c>
      <c r="E274" s="54" t="s">
        <v>31</v>
      </c>
      <c r="F274" s="54" t="s">
        <v>68</v>
      </c>
      <c r="G274" s="20">
        <f>'приложение 6'!H355</f>
        <v>0</v>
      </c>
      <c r="H274" s="20">
        <f>'приложение 6'!I355</f>
        <v>0</v>
      </c>
      <c r="I274" s="20">
        <f t="shared" si="104"/>
        <v>0</v>
      </c>
      <c r="J274" s="20">
        <f>'приложение 6'!K355</f>
        <v>0</v>
      </c>
      <c r="K274" s="20">
        <f t="shared" si="99"/>
        <v>0</v>
      </c>
      <c r="L274" s="20">
        <f>'приложение 6'!M355</f>
        <v>0</v>
      </c>
      <c r="M274" s="20">
        <f>'приложение 6'!N355</f>
        <v>0</v>
      </c>
      <c r="N274" s="90">
        <f t="shared" si="101"/>
        <v>0</v>
      </c>
      <c r="O274" s="20">
        <f>'приложение 6'!P355</f>
        <v>0</v>
      </c>
      <c r="P274" s="20">
        <f>'приложение 6'!Q355</f>
        <v>0</v>
      </c>
      <c r="Q274" s="90">
        <f t="shared" si="103"/>
        <v>0</v>
      </c>
    </row>
    <row r="275" spans="1:17" ht="23.25" customHeight="1">
      <c r="A275" s="53" t="s">
        <v>343</v>
      </c>
      <c r="B275" s="54" t="s">
        <v>188</v>
      </c>
      <c r="C275" s="54" t="str">
        <f t="shared" si="86"/>
        <v>08 4 00 00000</v>
      </c>
      <c r="D275" s="54"/>
      <c r="E275" s="54"/>
      <c r="F275" s="54"/>
      <c r="G275" s="20">
        <f>G276+G289</f>
        <v>15327.502</v>
      </c>
      <c r="H275" s="20">
        <f>H276+H289</f>
        <v>0</v>
      </c>
      <c r="I275" s="20">
        <f t="shared" si="104"/>
        <v>15327.502</v>
      </c>
      <c r="J275" s="20">
        <f>J276+J289</f>
        <v>-775</v>
      </c>
      <c r="K275" s="20">
        <f t="shared" si="99"/>
        <v>14552.502</v>
      </c>
      <c r="L275" s="20">
        <f>L276+L289</f>
        <v>15750</v>
      </c>
      <c r="M275" s="20">
        <f>M276+M289</f>
        <v>0</v>
      </c>
      <c r="N275" s="90">
        <f t="shared" si="101"/>
        <v>15750</v>
      </c>
      <c r="O275" s="20">
        <f>O276+O289</f>
        <v>18200</v>
      </c>
      <c r="P275" s="20">
        <f>P276+P289</f>
        <v>0</v>
      </c>
      <c r="Q275" s="90">
        <f t="shared" si="103"/>
        <v>18200</v>
      </c>
    </row>
    <row r="276" spans="1:17" ht="35.25" customHeight="1">
      <c r="A276" s="53" t="s">
        <v>344</v>
      </c>
      <c r="B276" s="54" t="s">
        <v>189</v>
      </c>
      <c r="C276" s="54" t="str">
        <f t="shared" si="86"/>
        <v>08 4 01 00000</v>
      </c>
      <c r="D276" s="54"/>
      <c r="E276" s="54"/>
      <c r="F276" s="54"/>
      <c r="G276" s="20">
        <f aca="true" t="shared" si="105" ref="G276:M278">G277</f>
        <v>2564.002</v>
      </c>
      <c r="H276" s="20">
        <f t="shared" si="105"/>
        <v>0</v>
      </c>
      <c r="I276" s="20">
        <f t="shared" si="104"/>
        <v>2564.002</v>
      </c>
      <c r="J276" s="20">
        <f t="shared" si="105"/>
        <v>0</v>
      </c>
      <c r="K276" s="20">
        <f t="shared" si="99"/>
        <v>2564.002</v>
      </c>
      <c r="L276" s="20">
        <f t="shared" si="105"/>
        <v>0</v>
      </c>
      <c r="M276" s="20">
        <f t="shared" si="105"/>
        <v>0</v>
      </c>
      <c r="N276" s="90">
        <f t="shared" si="101"/>
        <v>0</v>
      </c>
      <c r="O276" s="20">
        <f aca="true" t="shared" si="106" ref="O276:P278">O277</f>
        <v>0</v>
      </c>
      <c r="P276" s="20">
        <f t="shared" si="106"/>
        <v>0</v>
      </c>
      <c r="Q276" s="90">
        <f t="shared" si="103"/>
        <v>0</v>
      </c>
    </row>
    <row r="277" spans="1:17" ht="23.25" customHeight="1">
      <c r="A277" s="53" t="s">
        <v>42</v>
      </c>
      <c r="B277" s="54" t="s">
        <v>408</v>
      </c>
      <c r="C277" s="54" t="str">
        <f t="shared" si="86"/>
        <v>08 4 01 74010</v>
      </c>
      <c r="D277" s="54"/>
      <c r="E277" s="54"/>
      <c r="F277" s="54"/>
      <c r="G277" s="20">
        <f t="shared" si="105"/>
        <v>2564.002</v>
      </c>
      <c r="H277" s="20">
        <f t="shared" si="105"/>
        <v>0</v>
      </c>
      <c r="I277" s="20">
        <f t="shared" si="104"/>
        <v>2564.002</v>
      </c>
      <c r="J277" s="20">
        <f t="shared" si="105"/>
        <v>0</v>
      </c>
      <c r="K277" s="20">
        <f t="shared" si="99"/>
        <v>2564.002</v>
      </c>
      <c r="L277" s="20">
        <f t="shared" si="105"/>
        <v>0</v>
      </c>
      <c r="M277" s="20">
        <f t="shared" si="105"/>
        <v>0</v>
      </c>
      <c r="N277" s="90">
        <f t="shared" si="101"/>
        <v>0</v>
      </c>
      <c r="O277" s="20">
        <f t="shared" si="106"/>
        <v>0</v>
      </c>
      <c r="P277" s="20">
        <f t="shared" si="106"/>
        <v>0</v>
      </c>
      <c r="Q277" s="90">
        <f t="shared" si="103"/>
        <v>0</v>
      </c>
    </row>
    <row r="278" spans="1:17" ht="12.75">
      <c r="A278" s="53" t="s">
        <v>39</v>
      </c>
      <c r="B278" s="54" t="s">
        <v>408</v>
      </c>
      <c r="C278" s="54" t="str">
        <f t="shared" si="86"/>
        <v>08 4 01 74010</v>
      </c>
      <c r="D278" s="54" t="s">
        <v>35</v>
      </c>
      <c r="E278" s="54"/>
      <c r="F278" s="54"/>
      <c r="G278" s="20">
        <f t="shared" si="105"/>
        <v>2564.002</v>
      </c>
      <c r="H278" s="20">
        <f t="shared" si="105"/>
        <v>0</v>
      </c>
      <c r="I278" s="20">
        <f t="shared" si="104"/>
        <v>2564.002</v>
      </c>
      <c r="J278" s="20">
        <f t="shared" si="105"/>
        <v>0</v>
      </c>
      <c r="K278" s="20">
        <f t="shared" si="99"/>
        <v>2564.002</v>
      </c>
      <c r="L278" s="20">
        <f t="shared" si="105"/>
        <v>0</v>
      </c>
      <c r="M278" s="20">
        <f t="shared" si="105"/>
        <v>0</v>
      </c>
      <c r="N278" s="90">
        <f t="shared" si="101"/>
        <v>0</v>
      </c>
      <c r="O278" s="20">
        <f t="shared" si="106"/>
        <v>0</v>
      </c>
      <c r="P278" s="20">
        <f t="shared" si="106"/>
        <v>0</v>
      </c>
      <c r="Q278" s="90">
        <f t="shared" si="103"/>
        <v>0</v>
      </c>
    </row>
    <row r="279" spans="1:17" ht="12.75">
      <c r="A279" s="53" t="s">
        <v>14</v>
      </c>
      <c r="B279" s="54" t="s">
        <v>408</v>
      </c>
      <c r="C279" s="54" t="str">
        <f t="shared" si="86"/>
        <v>08 4 01 74010</v>
      </c>
      <c r="D279" s="54" t="s">
        <v>35</v>
      </c>
      <c r="E279" s="54" t="s">
        <v>29</v>
      </c>
      <c r="F279" s="54"/>
      <c r="G279" s="20">
        <f>G280+G282</f>
        <v>2564.002</v>
      </c>
      <c r="H279" s="20">
        <f>H280+H282</f>
        <v>0</v>
      </c>
      <c r="I279" s="20">
        <f t="shared" si="104"/>
        <v>2564.002</v>
      </c>
      <c r="J279" s="20">
        <f>J280+J282</f>
        <v>0</v>
      </c>
      <c r="K279" s="20">
        <f t="shared" si="99"/>
        <v>2564.002</v>
      </c>
      <c r="L279" s="20">
        <f>L280+L282</f>
        <v>0</v>
      </c>
      <c r="M279" s="20">
        <f>M280+M282</f>
        <v>0</v>
      </c>
      <c r="N279" s="90">
        <f t="shared" si="101"/>
        <v>0</v>
      </c>
      <c r="O279" s="20">
        <f>O280+O282</f>
        <v>0</v>
      </c>
      <c r="P279" s="20">
        <f>P280+P282</f>
        <v>0</v>
      </c>
      <c r="Q279" s="90">
        <f t="shared" si="103"/>
        <v>0</v>
      </c>
    </row>
    <row r="280" spans="1:17" ht="25.5">
      <c r="A280" s="53" t="s">
        <v>354</v>
      </c>
      <c r="B280" s="54" t="s">
        <v>408</v>
      </c>
      <c r="C280" s="54" t="str">
        <f t="shared" si="86"/>
        <v>08 4 01 74010</v>
      </c>
      <c r="D280" s="54" t="s">
        <v>35</v>
      </c>
      <c r="E280" s="54" t="s">
        <v>29</v>
      </c>
      <c r="F280" s="54" t="s">
        <v>355</v>
      </c>
      <c r="G280" s="20">
        <f>G281</f>
        <v>1500</v>
      </c>
      <c r="H280" s="20">
        <f>H281</f>
        <v>0</v>
      </c>
      <c r="I280" s="20">
        <f t="shared" si="104"/>
        <v>1500</v>
      </c>
      <c r="J280" s="20">
        <f>J281</f>
        <v>0</v>
      </c>
      <c r="K280" s="20">
        <f t="shared" si="99"/>
        <v>1500</v>
      </c>
      <c r="L280" s="20">
        <f>L281</f>
        <v>0</v>
      </c>
      <c r="M280" s="20">
        <f>M281</f>
        <v>0</v>
      </c>
      <c r="N280" s="90">
        <f t="shared" si="101"/>
        <v>0</v>
      </c>
      <c r="O280" s="20">
        <f>O281</f>
        <v>0</v>
      </c>
      <c r="P280" s="20">
        <f>P281</f>
        <v>0</v>
      </c>
      <c r="Q280" s="90">
        <f t="shared" si="103"/>
        <v>0</v>
      </c>
    </row>
    <row r="281" spans="1:17" ht="25.5">
      <c r="A281" s="53" t="s">
        <v>289</v>
      </c>
      <c r="B281" s="54" t="s">
        <v>408</v>
      </c>
      <c r="C281" s="54" t="str">
        <f t="shared" si="86"/>
        <v>08 4 01 74010</v>
      </c>
      <c r="D281" s="54" t="s">
        <v>35</v>
      </c>
      <c r="E281" s="54" t="s">
        <v>29</v>
      </c>
      <c r="F281" s="54" t="s">
        <v>288</v>
      </c>
      <c r="G281" s="20">
        <f>'приложение 6'!H362</f>
        <v>1500</v>
      </c>
      <c r="H281" s="20">
        <f>'приложение 6'!I362</f>
        <v>0</v>
      </c>
      <c r="I281" s="20">
        <f t="shared" si="104"/>
        <v>1500</v>
      </c>
      <c r="J281" s="20">
        <f>'приложение 6'!K362</f>
        <v>0</v>
      </c>
      <c r="K281" s="20">
        <f t="shared" si="99"/>
        <v>1500</v>
      </c>
      <c r="L281" s="20">
        <f>'приложение 6'!M362</f>
        <v>0</v>
      </c>
      <c r="M281" s="20">
        <f>'приложение 6'!N362</f>
        <v>0</v>
      </c>
      <c r="N281" s="90">
        <f t="shared" si="101"/>
        <v>0</v>
      </c>
      <c r="O281" s="20">
        <f>'приложение 6'!P362</f>
        <v>0</v>
      </c>
      <c r="P281" s="20">
        <f>'приложение 6'!Q362</f>
        <v>0</v>
      </c>
      <c r="Q281" s="90">
        <f t="shared" si="103"/>
        <v>0</v>
      </c>
    </row>
    <row r="282" spans="1:17" ht="24" customHeight="1">
      <c r="A282" s="53" t="s">
        <v>365</v>
      </c>
      <c r="B282" s="54" t="s">
        <v>408</v>
      </c>
      <c r="C282" s="54" t="str">
        <f t="shared" si="86"/>
        <v>08 4 01 74010</v>
      </c>
      <c r="D282" s="54" t="s">
        <v>35</v>
      </c>
      <c r="E282" s="54" t="s">
        <v>29</v>
      </c>
      <c r="F282" s="54" t="s">
        <v>364</v>
      </c>
      <c r="G282" s="20">
        <f>G283</f>
        <v>1064.002</v>
      </c>
      <c r="H282" s="20">
        <f>H283</f>
        <v>0</v>
      </c>
      <c r="I282" s="20">
        <f t="shared" si="104"/>
        <v>1064.002</v>
      </c>
      <c r="J282" s="20">
        <f>J283</f>
        <v>0</v>
      </c>
      <c r="K282" s="20">
        <f t="shared" si="99"/>
        <v>1064.002</v>
      </c>
      <c r="L282" s="20">
        <f>L283</f>
        <v>0</v>
      </c>
      <c r="M282" s="20">
        <f>M283</f>
        <v>0</v>
      </c>
      <c r="N282" s="90">
        <f t="shared" si="101"/>
        <v>0</v>
      </c>
      <c r="O282" s="20">
        <f>O283</f>
        <v>0</v>
      </c>
      <c r="P282" s="20">
        <f>P283</f>
        <v>0</v>
      </c>
      <c r="Q282" s="90">
        <f t="shared" si="103"/>
        <v>0</v>
      </c>
    </row>
    <row r="283" spans="1:17" ht="12.75">
      <c r="A283" s="53" t="s">
        <v>291</v>
      </c>
      <c r="B283" s="54" t="s">
        <v>408</v>
      </c>
      <c r="C283" s="54" t="str">
        <f t="shared" si="86"/>
        <v>08 4 01 74010</v>
      </c>
      <c r="D283" s="54" t="s">
        <v>35</v>
      </c>
      <c r="E283" s="54" t="s">
        <v>29</v>
      </c>
      <c r="F283" s="54" t="s">
        <v>290</v>
      </c>
      <c r="G283" s="20">
        <f>'приложение 6'!H364</f>
        <v>1064.002</v>
      </c>
      <c r="H283" s="20">
        <f>'приложение 6'!I364</f>
        <v>0</v>
      </c>
      <c r="I283" s="20">
        <f t="shared" si="104"/>
        <v>1064.002</v>
      </c>
      <c r="J283" s="20">
        <f>'приложение 6'!K364</f>
        <v>0</v>
      </c>
      <c r="K283" s="20">
        <f t="shared" si="99"/>
        <v>1064.002</v>
      </c>
      <c r="L283" s="20">
        <f>'приложение 6'!M364</f>
        <v>0</v>
      </c>
      <c r="M283" s="20">
        <f>'приложение 6'!N364</f>
        <v>0</v>
      </c>
      <c r="N283" s="90">
        <f t="shared" si="101"/>
        <v>0</v>
      </c>
      <c r="O283" s="20">
        <f>'приложение 6'!P364</f>
        <v>0</v>
      </c>
      <c r="P283" s="20">
        <f>'приложение 6'!Q364</f>
        <v>0</v>
      </c>
      <c r="Q283" s="90">
        <f t="shared" si="103"/>
        <v>0</v>
      </c>
    </row>
    <row r="284" spans="1:17" ht="12.75" hidden="1">
      <c r="A284" s="53" t="s">
        <v>74</v>
      </c>
      <c r="B284" s="54" t="s">
        <v>190</v>
      </c>
      <c r="C284" s="54" t="str">
        <f t="shared" si="86"/>
        <v>08 4 01 74030</v>
      </c>
      <c r="D284" s="54"/>
      <c r="E284" s="54"/>
      <c r="F284" s="54"/>
      <c r="G284" s="20">
        <f aca="true" t="shared" si="107" ref="G284:M287">G285</f>
        <v>0</v>
      </c>
      <c r="H284" s="20">
        <f t="shared" si="107"/>
        <v>0</v>
      </c>
      <c r="I284" s="20">
        <f t="shared" si="104"/>
        <v>0</v>
      </c>
      <c r="J284" s="20">
        <f t="shared" si="107"/>
        <v>0</v>
      </c>
      <c r="K284" s="20">
        <f t="shared" si="99"/>
        <v>0</v>
      </c>
      <c r="L284" s="20">
        <f t="shared" si="107"/>
        <v>0</v>
      </c>
      <c r="M284" s="20">
        <f t="shared" si="107"/>
        <v>0</v>
      </c>
      <c r="N284" s="90">
        <f t="shared" si="101"/>
        <v>0</v>
      </c>
      <c r="O284" s="20">
        <f aca="true" t="shared" si="108" ref="O284:P287">O285</f>
        <v>0</v>
      </c>
      <c r="P284" s="20">
        <f t="shared" si="108"/>
        <v>0</v>
      </c>
      <c r="Q284" s="90">
        <f t="shared" si="103"/>
        <v>0</v>
      </c>
    </row>
    <row r="285" spans="1:17" ht="12.75" hidden="1">
      <c r="A285" s="53" t="s">
        <v>39</v>
      </c>
      <c r="B285" s="54" t="s">
        <v>190</v>
      </c>
      <c r="C285" s="54" t="str">
        <f t="shared" si="86"/>
        <v>08 4 01 74030</v>
      </c>
      <c r="D285" s="54" t="s">
        <v>35</v>
      </c>
      <c r="E285" s="54"/>
      <c r="F285" s="54"/>
      <c r="G285" s="20">
        <f t="shared" si="107"/>
        <v>0</v>
      </c>
      <c r="H285" s="20">
        <f t="shared" si="107"/>
        <v>0</v>
      </c>
      <c r="I285" s="20">
        <f t="shared" si="104"/>
        <v>0</v>
      </c>
      <c r="J285" s="20">
        <f t="shared" si="107"/>
        <v>0</v>
      </c>
      <c r="K285" s="20">
        <f t="shared" si="99"/>
        <v>0</v>
      </c>
      <c r="L285" s="20">
        <f t="shared" si="107"/>
        <v>0</v>
      </c>
      <c r="M285" s="20">
        <f t="shared" si="107"/>
        <v>0</v>
      </c>
      <c r="N285" s="90">
        <f t="shared" si="101"/>
        <v>0</v>
      </c>
      <c r="O285" s="20">
        <f t="shared" si="108"/>
        <v>0</v>
      </c>
      <c r="P285" s="20">
        <f t="shared" si="108"/>
        <v>0</v>
      </c>
      <c r="Q285" s="90">
        <f t="shared" si="103"/>
        <v>0</v>
      </c>
    </row>
    <row r="286" spans="1:17" ht="12.75" hidden="1">
      <c r="A286" s="53" t="s">
        <v>14</v>
      </c>
      <c r="B286" s="54" t="s">
        <v>190</v>
      </c>
      <c r="C286" s="54" t="str">
        <f t="shared" si="86"/>
        <v>08 4 01 74030</v>
      </c>
      <c r="D286" s="54" t="s">
        <v>35</v>
      </c>
      <c r="E286" s="54" t="s">
        <v>29</v>
      </c>
      <c r="F286" s="54"/>
      <c r="G286" s="20">
        <f t="shared" si="107"/>
        <v>0</v>
      </c>
      <c r="H286" s="20">
        <f t="shared" si="107"/>
        <v>0</v>
      </c>
      <c r="I286" s="20">
        <f t="shared" si="104"/>
        <v>0</v>
      </c>
      <c r="J286" s="20">
        <f t="shared" si="107"/>
        <v>0</v>
      </c>
      <c r="K286" s="20">
        <f t="shared" si="99"/>
        <v>0</v>
      </c>
      <c r="L286" s="20">
        <f t="shared" si="107"/>
        <v>0</v>
      </c>
      <c r="M286" s="20">
        <f t="shared" si="107"/>
        <v>0</v>
      </c>
      <c r="N286" s="90">
        <f t="shared" si="101"/>
        <v>0</v>
      </c>
      <c r="O286" s="20">
        <f t="shared" si="108"/>
        <v>0</v>
      </c>
      <c r="P286" s="20">
        <f t="shared" si="108"/>
        <v>0</v>
      </c>
      <c r="Q286" s="90">
        <f t="shared" si="103"/>
        <v>0</v>
      </c>
    </row>
    <row r="287" spans="1:17" ht="24" customHeight="1" hidden="1">
      <c r="A287" s="53" t="s">
        <v>354</v>
      </c>
      <c r="B287" s="54" t="s">
        <v>190</v>
      </c>
      <c r="C287" s="54" t="str">
        <f t="shared" si="86"/>
        <v>08 4 01 74030</v>
      </c>
      <c r="D287" s="54" t="s">
        <v>35</v>
      </c>
      <c r="E287" s="54" t="s">
        <v>29</v>
      </c>
      <c r="F287" s="54" t="s">
        <v>355</v>
      </c>
      <c r="G287" s="20">
        <f t="shared" si="107"/>
        <v>0</v>
      </c>
      <c r="H287" s="20">
        <f t="shared" si="107"/>
        <v>0</v>
      </c>
      <c r="I287" s="20">
        <f t="shared" si="104"/>
        <v>0</v>
      </c>
      <c r="J287" s="20">
        <f t="shared" si="107"/>
        <v>0</v>
      </c>
      <c r="K287" s="20">
        <f t="shared" si="99"/>
        <v>0</v>
      </c>
      <c r="L287" s="20">
        <f t="shared" si="107"/>
        <v>0</v>
      </c>
      <c r="M287" s="20">
        <f t="shared" si="107"/>
        <v>0</v>
      </c>
      <c r="N287" s="90">
        <f t="shared" si="101"/>
        <v>0</v>
      </c>
      <c r="O287" s="20">
        <f t="shared" si="108"/>
        <v>0</v>
      </c>
      <c r="P287" s="20">
        <f t="shared" si="108"/>
        <v>0</v>
      </c>
      <c r="Q287" s="90">
        <f t="shared" si="103"/>
        <v>0</v>
      </c>
    </row>
    <row r="288" spans="1:17" ht="24" customHeight="1" hidden="1">
      <c r="A288" s="53" t="s">
        <v>289</v>
      </c>
      <c r="B288" s="54" t="s">
        <v>190</v>
      </c>
      <c r="C288" s="54" t="str">
        <f t="shared" si="86"/>
        <v>08 4 01 74030</v>
      </c>
      <c r="D288" s="54" t="s">
        <v>35</v>
      </c>
      <c r="E288" s="54" t="s">
        <v>29</v>
      </c>
      <c r="F288" s="54" t="s">
        <v>288</v>
      </c>
      <c r="G288" s="20">
        <f>'приложение 6'!H367</f>
        <v>0</v>
      </c>
      <c r="H288" s="20">
        <f>'приложение 6'!I367</f>
        <v>0</v>
      </c>
      <c r="I288" s="20">
        <f t="shared" si="104"/>
        <v>0</v>
      </c>
      <c r="J288" s="20">
        <f>'приложение 6'!K367</f>
        <v>0</v>
      </c>
      <c r="K288" s="20">
        <f t="shared" si="99"/>
        <v>0</v>
      </c>
      <c r="L288" s="20">
        <f>'приложение 6'!M367</f>
        <v>0</v>
      </c>
      <c r="M288" s="20">
        <f>'приложение 6'!N367</f>
        <v>0</v>
      </c>
      <c r="N288" s="90">
        <f t="shared" si="101"/>
        <v>0</v>
      </c>
      <c r="O288" s="20">
        <f>'приложение 6'!P367</f>
        <v>0</v>
      </c>
      <c r="P288" s="20">
        <f>'приложение 6'!Q367</f>
        <v>0</v>
      </c>
      <c r="Q288" s="90">
        <f t="shared" si="103"/>
        <v>0</v>
      </c>
    </row>
    <row r="289" spans="1:17" ht="24.75" customHeight="1">
      <c r="A289" s="53" t="s">
        <v>263</v>
      </c>
      <c r="B289" s="54" t="s">
        <v>191</v>
      </c>
      <c r="C289" s="54" t="str">
        <f t="shared" si="86"/>
        <v>08 4 02 00000</v>
      </c>
      <c r="D289" s="54"/>
      <c r="E289" s="54"/>
      <c r="F289" s="54"/>
      <c r="G289" s="20">
        <f aca="true" t="shared" si="109" ref="G289:M293">G290</f>
        <v>12763.5</v>
      </c>
      <c r="H289" s="20">
        <f t="shared" si="109"/>
        <v>0</v>
      </c>
      <c r="I289" s="20">
        <f t="shared" si="104"/>
        <v>12763.5</v>
      </c>
      <c r="J289" s="20">
        <f t="shared" si="109"/>
        <v>-775</v>
      </c>
      <c r="K289" s="20">
        <f t="shared" si="99"/>
        <v>11988.5</v>
      </c>
      <c r="L289" s="20">
        <f t="shared" si="109"/>
        <v>15750</v>
      </c>
      <c r="M289" s="20">
        <f t="shared" si="109"/>
        <v>0</v>
      </c>
      <c r="N289" s="90">
        <f t="shared" si="101"/>
        <v>15750</v>
      </c>
      <c r="O289" s="20">
        <f aca="true" t="shared" si="110" ref="O289:P293">O290</f>
        <v>18200</v>
      </c>
      <c r="P289" s="20">
        <f t="shared" si="110"/>
        <v>0</v>
      </c>
      <c r="Q289" s="90">
        <f t="shared" si="103"/>
        <v>18200</v>
      </c>
    </row>
    <row r="290" spans="1:17" ht="12.75">
      <c r="A290" s="53" t="s">
        <v>15</v>
      </c>
      <c r="B290" s="54" t="s">
        <v>192</v>
      </c>
      <c r="C290" s="54" t="str">
        <f t="shared" si="86"/>
        <v>08 4 02 74070</v>
      </c>
      <c r="D290" s="54"/>
      <c r="E290" s="54"/>
      <c r="F290" s="54"/>
      <c r="G290" s="20">
        <f t="shared" si="109"/>
        <v>12763.5</v>
      </c>
      <c r="H290" s="20">
        <f t="shared" si="109"/>
        <v>0</v>
      </c>
      <c r="I290" s="20">
        <f t="shared" si="104"/>
        <v>12763.5</v>
      </c>
      <c r="J290" s="20">
        <f t="shared" si="109"/>
        <v>-775</v>
      </c>
      <c r="K290" s="20">
        <f t="shared" si="99"/>
        <v>11988.5</v>
      </c>
      <c r="L290" s="20">
        <f t="shared" si="109"/>
        <v>15750</v>
      </c>
      <c r="M290" s="20">
        <f t="shared" si="109"/>
        <v>0</v>
      </c>
      <c r="N290" s="90">
        <f t="shared" si="101"/>
        <v>15750</v>
      </c>
      <c r="O290" s="20">
        <f t="shared" si="110"/>
        <v>18200</v>
      </c>
      <c r="P290" s="20">
        <f t="shared" si="110"/>
        <v>0</v>
      </c>
      <c r="Q290" s="90">
        <f t="shared" si="103"/>
        <v>18200</v>
      </c>
    </row>
    <row r="291" spans="1:17" ht="12.75">
      <c r="A291" s="53" t="s">
        <v>39</v>
      </c>
      <c r="B291" s="54" t="s">
        <v>192</v>
      </c>
      <c r="C291" s="54" t="str">
        <f t="shared" si="86"/>
        <v>08 4 02 74070</v>
      </c>
      <c r="D291" s="54" t="s">
        <v>35</v>
      </c>
      <c r="E291" s="54"/>
      <c r="F291" s="54"/>
      <c r="G291" s="20">
        <f t="shared" si="109"/>
        <v>12763.5</v>
      </c>
      <c r="H291" s="20">
        <f t="shared" si="109"/>
        <v>0</v>
      </c>
      <c r="I291" s="20">
        <f t="shared" si="104"/>
        <v>12763.5</v>
      </c>
      <c r="J291" s="20">
        <f t="shared" si="109"/>
        <v>-775</v>
      </c>
      <c r="K291" s="20">
        <f t="shared" si="99"/>
        <v>11988.5</v>
      </c>
      <c r="L291" s="20">
        <f t="shared" si="109"/>
        <v>15750</v>
      </c>
      <c r="M291" s="20">
        <f t="shared" si="109"/>
        <v>0</v>
      </c>
      <c r="N291" s="90">
        <f t="shared" si="101"/>
        <v>15750</v>
      </c>
      <c r="O291" s="20">
        <f t="shared" si="110"/>
        <v>18200</v>
      </c>
      <c r="P291" s="20">
        <f t="shared" si="110"/>
        <v>0</v>
      </c>
      <c r="Q291" s="90">
        <f t="shared" si="103"/>
        <v>18200</v>
      </c>
    </row>
    <row r="292" spans="1:17" ht="12.75">
      <c r="A292" s="53" t="s">
        <v>14</v>
      </c>
      <c r="B292" s="54" t="s">
        <v>192</v>
      </c>
      <c r="C292" s="54" t="str">
        <f t="shared" si="86"/>
        <v>08 4 02 74070</v>
      </c>
      <c r="D292" s="54" t="s">
        <v>35</v>
      </c>
      <c r="E292" s="54" t="s">
        <v>29</v>
      </c>
      <c r="F292" s="54"/>
      <c r="G292" s="20">
        <f t="shared" si="109"/>
        <v>12763.5</v>
      </c>
      <c r="H292" s="20">
        <f t="shared" si="109"/>
        <v>0</v>
      </c>
      <c r="I292" s="20">
        <f t="shared" si="104"/>
        <v>12763.5</v>
      </c>
      <c r="J292" s="20">
        <f t="shared" si="109"/>
        <v>-775</v>
      </c>
      <c r="K292" s="20">
        <f t="shared" si="99"/>
        <v>11988.5</v>
      </c>
      <c r="L292" s="20">
        <f t="shared" si="109"/>
        <v>15750</v>
      </c>
      <c r="M292" s="20">
        <f t="shared" si="109"/>
        <v>0</v>
      </c>
      <c r="N292" s="90">
        <f t="shared" si="101"/>
        <v>15750</v>
      </c>
      <c r="O292" s="20">
        <f t="shared" si="110"/>
        <v>18200</v>
      </c>
      <c r="P292" s="20">
        <f t="shared" si="110"/>
        <v>0</v>
      </c>
      <c r="Q292" s="90">
        <f t="shared" si="103"/>
        <v>18200</v>
      </c>
    </row>
    <row r="293" spans="1:17" ht="25.5">
      <c r="A293" s="53" t="s">
        <v>354</v>
      </c>
      <c r="B293" s="54" t="s">
        <v>192</v>
      </c>
      <c r="C293" s="54" t="str">
        <f t="shared" si="86"/>
        <v>08 4 02 74070</v>
      </c>
      <c r="D293" s="54" t="s">
        <v>35</v>
      </c>
      <c r="E293" s="54" t="s">
        <v>29</v>
      </c>
      <c r="F293" s="54" t="s">
        <v>355</v>
      </c>
      <c r="G293" s="20">
        <f t="shared" si="109"/>
        <v>12763.5</v>
      </c>
      <c r="H293" s="20">
        <f t="shared" si="109"/>
        <v>0</v>
      </c>
      <c r="I293" s="20">
        <f t="shared" si="104"/>
        <v>12763.5</v>
      </c>
      <c r="J293" s="20">
        <f t="shared" si="109"/>
        <v>-775</v>
      </c>
      <c r="K293" s="20">
        <f t="shared" si="99"/>
        <v>11988.5</v>
      </c>
      <c r="L293" s="20">
        <f t="shared" si="109"/>
        <v>15750</v>
      </c>
      <c r="M293" s="20">
        <f t="shared" si="109"/>
        <v>0</v>
      </c>
      <c r="N293" s="90">
        <f t="shared" si="101"/>
        <v>15750</v>
      </c>
      <c r="O293" s="20">
        <f t="shared" si="110"/>
        <v>18200</v>
      </c>
      <c r="P293" s="20">
        <f t="shared" si="110"/>
        <v>0</v>
      </c>
      <c r="Q293" s="90">
        <f t="shared" si="103"/>
        <v>18200</v>
      </c>
    </row>
    <row r="294" spans="1:17" ht="22.5" customHeight="1">
      <c r="A294" s="53" t="s">
        <v>289</v>
      </c>
      <c r="B294" s="54" t="s">
        <v>192</v>
      </c>
      <c r="C294" s="54" t="str">
        <f aca="true" t="shared" si="111" ref="C294:C362">REPLACE(REPLACE(REPLACE(B294,3,," "),5,," "),8,," ")</f>
        <v>08 4 02 74070</v>
      </c>
      <c r="D294" s="54" t="s">
        <v>35</v>
      </c>
      <c r="E294" s="54" t="s">
        <v>29</v>
      </c>
      <c r="F294" s="54" t="s">
        <v>288</v>
      </c>
      <c r="G294" s="20">
        <f>'приложение 6'!H371</f>
        <v>12763.5</v>
      </c>
      <c r="H294" s="20">
        <f>'приложение 6'!I371</f>
        <v>0</v>
      </c>
      <c r="I294" s="20">
        <f t="shared" si="104"/>
        <v>12763.5</v>
      </c>
      <c r="J294" s="20">
        <f>'приложение 6'!K371</f>
        <v>-775</v>
      </c>
      <c r="K294" s="20">
        <f t="shared" si="99"/>
        <v>11988.5</v>
      </c>
      <c r="L294" s="20">
        <f>'приложение 6'!M371</f>
        <v>15750</v>
      </c>
      <c r="M294" s="20">
        <f>'приложение 6'!N371</f>
        <v>0</v>
      </c>
      <c r="N294" s="90">
        <f t="shared" si="101"/>
        <v>15750</v>
      </c>
      <c r="O294" s="20">
        <f>'приложение 6'!P371</f>
        <v>18200</v>
      </c>
      <c r="P294" s="20">
        <f>'приложение 6'!Q371</f>
        <v>0</v>
      </c>
      <c r="Q294" s="90">
        <f t="shared" si="103"/>
        <v>18200</v>
      </c>
    </row>
    <row r="295" spans="1:17" ht="12.75">
      <c r="A295" s="53" t="s">
        <v>345</v>
      </c>
      <c r="B295" s="54" t="s">
        <v>193</v>
      </c>
      <c r="C295" s="54" t="str">
        <f t="shared" si="111"/>
        <v>08 5 00 00000</v>
      </c>
      <c r="D295" s="54"/>
      <c r="E295" s="54"/>
      <c r="F295" s="54"/>
      <c r="G295" s="20">
        <f>G296</f>
        <v>12003.646</v>
      </c>
      <c r="H295" s="20">
        <f>H296</f>
        <v>0</v>
      </c>
      <c r="I295" s="20">
        <f t="shared" si="104"/>
        <v>12003.646</v>
      </c>
      <c r="J295" s="20">
        <f>J296</f>
        <v>599.991</v>
      </c>
      <c r="K295" s="20">
        <f t="shared" si="99"/>
        <v>12603.637</v>
      </c>
      <c r="L295" s="20">
        <f>L296</f>
        <v>12000</v>
      </c>
      <c r="M295" s="20">
        <f>M296</f>
        <v>0</v>
      </c>
      <c r="N295" s="90">
        <f t="shared" si="101"/>
        <v>12000</v>
      </c>
      <c r="O295" s="20">
        <f>O296</f>
        <v>13000</v>
      </c>
      <c r="P295" s="20">
        <f>P296</f>
        <v>0</v>
      </c>
      <c r="Q295" s="90">
        <f t="shared" si="103"/>
        <v>13000</v>
      </c>
    </row>
    <row r="296" spans="1:17" ht="24" customHeight="1">
      <c r="A296" s="53" t="s">
        <v>264</v>
      </c>
      <c r="B296" s="54" t="s">
        <v>194</v>
      </c>
      <c r="C296" s="54" t="str">
        <f t="shared" si="111"/>
        <v>08 5 01 00000</v>
      </c>
      <c r="D296" s="54"/>
      <c r="E296" s="54"/>
      <c r="F296" s="54"/>
      <c r="G296" s="20">
        <f>G297+G302</f>
        <v>12003.646</v>
      </c>
      <c r="H296" s="20">
        <f>H297+H302</f>
        <v>0</v>
      </c>
      <c r="I296" s="20">
        <f t="shared" si="104"/>
        <v>12003.646</v>
      </c>
      <c r="J296" s="20">
        <f>J297+J302</f>
        <v>599.991</v>
      </c>
      <c r="K296" s="20">
        <f t="shared" si="99"/>
        <v>12603.637</v>
      </c>
      <c r="L296" s="20">
        <f>L297+L302</f>
        <v>12000</v>
      </c>
      <c r="M296" s="20">
        <f>M297+M302</f>
        <v>0</v>
      </c>
      <c r="N296" s="90">
        <f t="shared" si="101"/>
        <v>12000</v>
      </c>
      <c r="O296" s="20">
        <f>O297+O302</f>
        <v>13000</v>
      </c>
      <c r="P296" s="20">
        <f>P297+P302</f>
        <v>0</v>
      </c>
      <c r="Q296" s="90">
        <f t="shared" si="103"/>
        <v>13000</v>
      </c>
    </row>
    <row r="297" spans="1:17" ht="12.75">
      <c r="A297" s="53" t="s">
        <v>16</v>
      </c>
      <c r="B297" s="54" t="s">
        <v>195</v>
      </c>
      <c r="C297" s="54" t="str">
        <f t="shared" si="111"/>
        <v>08 5 01 74090</v>
      </c>
      <c r="D297" s="54"/>
      <c r="E297" s="54"/>
      <c r="F297" s="54"/>
      <c r="G297" s="20">
        <f aca="true" t="shared" si="112" ref="G297:M300">G298</f>
        <v>12003.646</v>
      </c>
      <c r="H297" s="20">
        <f t="shared" si="112"/>
        <v>0</v>
      </c>
      <c r="I297" s="20">
        <f t="shared" si="104"/>
        <v>12003.646</v>
      </c>
      <c r="J297" s="20">
        <f t="shared" si="112"/>
        <v>599.991</v>
      </c>
      <c r="K297" s="20">
        <f t="shared" si="99"/>
        <v>12603.637</v>
      </c>
      <c r="L297" s="20">
        <f t="shared" si="112"/>
        <v>12000</v>
      </c>
      <c r="M297" s="20">
        <f t="shared" si="112"/>
        <v>0</v>
      </c>
      <c r="N297" s="90">
        <f t="shared" si="101"/>
        <v>12000</v>
      </c>
      <c r="O297" s="20">
        <f aca="true" t="shared" si="113" ref="O297:P300">O298</f>
        <v>13000</v>
      </c>
      <c r="P297" s="20">
        <f t="shared" si="113"/>
        <v>0</v>
      </c>
      <c r="Q297" s="90">
        <f t="shared" si="103"/>
        <v>13000</v>
      </c>
    </row>
    <row r="298" spans="1:17" ht="12.75">
      <c r="A298" s="53" t="s">
        <v>39</v>
      </c>
      <c r="B298" s="54" t="s">
        <v>195</v>
      </c>
      <c r="C298" s="54" t="str">
        <f t="shared" si="111"/>
        <v>08 5 01 74090</v>
      </c>
      <c r="D298" s="54" t="s">
        <v>35</v>
      </c>
      <c r="E298" s="54"/>
      <c r="F298" s="54"/>
      <c r="G298" s="20">
        <f t="shared" si="112"/>
        <v>12003.646</v>
      </c>
      <c r="H298" s="20">
        <f t="shared" si="112"/>
        <v>0</v>
      </c>
      <c r="I298" s="20">
        <f t="shared" si="104"/>
        <v>12003.646</v>
      </c>
      <c r="J298" s="20">
        <f t="shared" si="112"/>
        <v>599.991</v>
      </c>
      <c r="K298" s="20">
        <f t="shared" si="99"/>
        <v>12603.637</v>
      </c>
      <c r="L298" s="20">
        <f t="shared" si="112"/>
        <v>12000</v>
      </c>
      <c r="M298" s="20">
        <f t="shared" si="112"/>
        <v>0</v>
      </c>
      <c r="N298" s="90">
        <f t="shared" si="101"/>
        <v>12000</v>
      </c>
      <c r="O298" s="20">
        <f t="shared" si="113"/>
        <v>13000</v>
      </c>
      <c r="P298" s="20">
        <f t="shared" si="113"/>
        <v>0</v>
      </c>
      <c r="Q298" s="90">
        <f t="shared" si="103"/>
        <v>13000</v>
      </c>
    </row>
    <row r="299" spans="1:17" ht="12.75">
      <c r="A299" s="53" t="s">
        <v>14</v>
      </c>
      <c r="B299" s="54" t="s">
        <v>195</v>
      </c>
      <c r="C299" s="54" t="str">
        <f t="shared" si="111"/>
        <v>08 5 01 74090</v>
      </c>
      <c r="D299" s="54" t="s">
        <v>35</v>
      </c>
      <c r="E299" s="54" t="s">
        <v>29</v>
      </c>
      <c r="F299" s="54"/>
      <c r="G299" s="20">
        <f t="shared" si="112"/>
        <v>12003.646</v>
      </c>
      <c r="H299" s="20">
        <f t="shared" si="112"/>
        <v>0</v>
      </c>
      <c r="I299" s="20">
        <f t="shared" si="104"/>
        <v>12003.646</v>
      </c>
      <c r="J299" s="20">
        <f t="shared" si="112"/>
        <v>599.991</v>
      </c>
      <c r="K299" s="20">
        <f t="shared" si="99"/>
        <v>12603.637</v>
      </c>
      <c r="L299" s="20">
        <f t="shared" si="112"/>
        <v>12000</v>
      </c>
      <c r="M299" s="20">
        <f t="shared" si="112"/>
        <v>0</v>
      </c>
      <c r="N299" s="90">
        <f t="shared" si="101"/>
        <v>12000</v>
      </c>
      <c r="O299" s="20">
        <f t="shared" si="113"/>
        <v>13000</v>
      </c>
      <c r="P299" s="20">
        <f t="shared" si="113"/>
        <v>0</v>
      </c>
      <c r="Q299" s="90">
        <f t="shared" si="103"/>
        <v>13000</v>
      </c>
    </row>
    <row r="300" spans="1:17" ht="24" customHeight="1">
      <c r="A300" s="53" t="s">
        <v>354</v>
      </c>
      <c r="B300" s="54" t="s">
        <v>195</v>
      </c>
      <c r="C300" s="54" t="str">
        <f t="shared" si="111"/>
        <v>08 5 01 74090</v>
      </c>
      <c r="D300" s="54" t="s">
        <v>35</v>
      </c>
      <c r="E300" s="54" t="s">
        <v>29</v>
      </c>
      <c r="F300" s="54" t="s">
        <v>355</v>
      </c>
      <c r="G300" s="20">
        <f t="shared" si="112"/>
        <v>12003.646</v>
      </c>
      <c r="H300" s="20">
        <f t="shared" si="112"/>
        <v>0</v>
      </c>
      <c r="I300" s="20">
        <f t="shared" si="104"/>
        <v>12003.646</v>
      </c>
      <c r="J300" s="20">
        <f t="shared" si="112"/>
        <v>599.991</v>
      </c>
      <c r="K300" s="20">
        <f t="shared" si="99"/>
        <v>12603.637</v>
      </c>
      <c r="L300" s="20">
        <f t="shared" si="112"/>
        <v>12000</v>
      </c>
      <c r="M300" s="20">
        <f t="shared" si="112"/>
        <v>0</v>
      </c>
      <c r="N300" s="90">
        <f t="shared" si="101"/>
        <v>12000</v>
      </c>
      <c r="O300" s="20">
        <f t="shared" si="113"/>
        <v>13000</v>
      </c>
      <c r="P300" s="20">
        <f t="shared" si="113"/>
        <v>0</v>
      </c>
      <c r="Q300" s="90">
        <f t="shared" si="103"/>
        <v>13000</v>
      </c>
    </row>
    <row r="301" spans="1:17" ht="24" customHeight="1">
      <c r="A301" s="53" t="s">
        <v>289</v>
      </c>
      <c r="B301" s="54" t="s">
        <v>195</v>
      </c>
      <c r="C301" s="54" t="str">
        <f t="shared" si="111"/>
        <v>08 5 01 74090</v>
      </c>
      <c r="D301" s="54" t="s">
        <v>35</v>
      </c>
      <c r="E301" s="54" t="s">
        <v>29</v>
      </c>
      <c r="F301" s="54" t="s">
        <v>288</v>
      </c>
      <c r="G301" s="20">
        <f>'приложение 6'!H376</f>
        <v>12003.646</v>
      </c>
      <c r="H301" s="20">
        <f>'приложение 6'!I376</f>
        <v>0</v>
      </c>
      <c r="I301" s="20">
        <f t="shared" si="104"/>
        <v>12003.646</v>
      </c>
      <c r="J301" s="20">
        <f>'приложение 6'!K376</f>
        <v>599.991</v>
      </c>
      <c r="K301" s="20">
        <f t="shared" si="99"/>
        <v>12603.637</v>
      </c>
      <c r="L301" s="20">
        <f>'приложение 6'!M376</f>
        <v>12000</v>
      </c>
      <c r="M301" s="20">
        <f>'приложение 6'!N376</f>
        <v>0</v>
      </c>
      <c r="N301" s="90">
        <f t="shared" si="101"/>
        <v>12000</v>
      </c>
      <c r="O301" s="20">
        <f>'приложение 6'!P376</f>
        <v>13000</v>
      </c>
      <c r="P301" s="20">
        <f>'приложение 6'!Q376</f>
        <v>0</v>
      </c>
      <c r="Q301" s="90">
        <f t="shared" si="103"/>
        <v>13000</v>
      </c>
    </row>
    <row r="302" spans="1:17" ht="12.75" hidden="1">
      <c r="A302" s="53" t="s">
        <v>454</v>
      </c>
      <c r="B302" s="54" t="s">
        <v>455</v>
      </c>
      <c r="C302" s="54" t="str">
        <f t="shared" si="111"/>
        <v>08 5 01 74100</v>
      </c>
      <c r="D302" s="54"/>
      <c r="E302" s="54"/>
      <c r="F302" s="54"/>
      <c r="G302" s="20">
        <f aca="true" t="shared" si="114" ref="G302:M305">G303</f>
        <v>0</v>
      </c>
      <c r="H302" s="20">
        <f t="shared" si="114"/>
        <v>0</v>
      </c>
      <c r="I302" s="20">
        <f t="shared" si="104"/>
        <v>0</v>
      </c>
      <c r="J302" s="20">
        <f t="shared" si="114"/>
        <v>0</v>
      </c>
      <c r="K302" s="20">
        <f t="shared" si="99"/>
        <v>0</v>
      </c>
      <c r="L302" s="20">
        <f t="shared" si="114"/>
        <v>0</v>
      </c>
      <c r="M302" s="20">
        <f t="shared" si="114"/>
        <v>0</v>
      </c>
      <c r="N302" s="90">
        <f t="shared" si="101"/>
        <v>0</v>
      </c>
      <c r="O302" s="20">
        <f aca="true" t="shared" si="115" ref="O302:P305">O303</f>
        <v>0</v>
      </c>
      <c r="P302" s="20">
        <f t="shared" si="115"/>
        <v>0</v>
      </c>
      <c r="Q302" s="90">
        <f t="shared" si="103"/>
        <v>0</v>
      </c>
    </row>
    <row r="303" spans="1:17" ht="12.75" hidden="1">
      <c r="A303" s="53" t="s">
        <v>39</v>
      </c>
      <c r="B303" s="54" t="s">
        <v>455</v>
      </c>
      <c r="C303" s="54" t="str">
        <f t="shared" si="111"/>
        <v>08 5 01 74100</v>
      </c>
      <c r="D303" s="54" t="s">
        <v>35</v>
      </c>
      <c r="E303" s="54"/>
      <c r="F303" s="54"/>
      <c r="G303" s="20">
        <f t="shared" si="114"/>
        <v>0</v>
      </c>
      <c r="H303" s="20">
        <f t="shared" si="114"/>
        <v>0</v>
      </c>
      <c r="I303" s="20">
        <f t="shared" si="104"/>
        <v>0</v>
      </c>
      <c r="J303" s="20">
        <f t="shared" si="114"/>
        <v>0</v>
      </c>
      <c r="K303" s="20">
        <f t="shared" si="99"/>
        <v>0</v>
      </c>
      <c r="L303" s="20">
        <f t="shared" si="114"/>
        <v>0</v>
      </c>
      <c r="M303" s="20">
        <f t="shared" si="114"/>
        <v>0</v>
      </c>
      <c r="N303" s="90">
        <f t="shared" si="101"/>
        <v>0</v>
      </c>
      <c r="O303" s="20">
        <f t="shared" si="115"/>
        <v>0</v>
      </c>
      <c r="P303" s="20">
        <f t="shared" si="115"/>
        <v>0</v>
      </c>
      <c r="Q303" s="90">
        <f t="shared" si="103"/>
        <v>0</v>
      </c>
    </row>
    <row r="304" spans="1:17" ht="12.75" hidden="1">
      <c r="A304" s="53" t="s">
        <v>14</v>
      </c>
      <c r="B304" s="54" t="s">
        <v>455</v>
      </c>
      <c r="C304" s="54" t="str">
        <f t="shared" si="111"/>
        <v>08 5 01 74100</v>
      </c>
      <c r="D304" s="54" t="s">
        <v>35</v>
      </c>
      <c r="E304" s="54" t="s">
        <v>29</v>
      </c>
      <c r="F304" s="54"/>
      <c r="G304" s="20">
        <f t="shared" si="114"/>
        <v>0</v>
      </c>
      <c r="H304" s="20">
        <f t="shared" si="114"/>
        <v>0</v>
      </c>
      <c r="I304" s="20">
        <f t="shared" si="104"/>
        <v>0</v>
      </c>
      <c r="J304" s="20">
        <f t="shared" si="114"/>
        <v>0</v>
      </c>
      <c r="K304" s="20">
        <f t="shared" si="99"/>
        <v>0</v>
      </c>
      <c r="L304" s="20">
        <f t="shared" si="114"/>
        <v>0</v>
      </c>
      <c r="M304" s="20">
        <f t="shared" si="114"/>
        <v>0</v>
      </c>
      <c r="N304" s="90">
        <f t="shared" si="101"/>
        <v>0</v>
      </c>
      <c r="O304" s="20">
        <f t="shared" si="115"/>
        <v>0</v>
      </c>
      <c r="P304" s="20">
        <f t="shared" si="115"/>
        <v>0</v>
      </c>
      <c r="Q304" s="90">
        <f t="shared" si="103"/>
        <v>0</v>
      </c>
    </row>
    <row r="305" spans="1:17" ht="24" customHeight="1" hidden="1">
      <c r="A305" s="53" t="s">
        <v>354</v>
      </c>
      <c r="B305" s="54" t="s">
        <v>455</v>
      </c>
      <c r="C305" s="54" t="str">
        <f t="shared" si="111"/>
        <v>08 5 01 74100</v>
      </c>
      <c r="D305" s="54" t="s">
        <v>35</v>
      </c>
      <c r="E305" s="54" t="s">
        <v>29</v>
      </c>
      <c r="F305" s="54" t="s">
        <v>355</v>
      </c>
      <c r="G305" s="20">
        <f t="shared" si="114"/>
        <v>0</v>
      </c>
      <c r="H305" s="20">
        <f t="shared" si="114"/>
        <v>0</v>
      </c>
      <c r="I305" s="20">
        <f t="shared" si="104"/>
        <v>0</v>
      </c>
      <c r="J305" s="20">
        <f t="shared" si="114"/>
        <v>0</v>
      </c>
      <c r="K305" s="20">
        <f t="shared" si="99"/>
        <v>0</v>
      </c>
      <c r="L305" s="20">
        <f t="shared" si="114"/>
        <v>0</v>
      </c>
      <c r="M305" s="20">
        <f t="shared" si="114"/>
        <v>0</v>
      </c>
      <c r="N305" s="90">
        <f t="shared" si="101"/>
        <v>0</v>
      </c>
      <c r="O305" s="20">
        <f t="shared" si="115"/>
        <v>0</v>
      </c>
      <c r="P305" s="20">
        <f t="shared" si="115"/>
        <v>0</v>
      </c>
      <c r="Q305" s="90">
        <f t="shared" si="103"/>
        <v>0</v>
      </c>
    </row>
    <row r="306" spans="1:17" ht="24" customHeight="1" hidden="1">
      <c r="A306" s="53" t="s">
        <v>289</v>
      </c>
      <c r="B306" s="54" t="s">
        <v>455</v>
      </c>
      <c r="C306" s="54" t="str">
        <f t="shared" si="111"/>
        <v>08 5 01 74100</v>
      </c>
      <c r="D306" s="54" t="s">
        <v>35</v>
      </c>
      <c r="E306" s="54" t="s">
        <v>29</v>
      </c>
      <c r="F306" s="54" t="s">
        <v>288</v>
      </c>
      <c r="G306" s="20">
        <f>'приложение 6'!H379</f>
        <v>0</v>
      </c>
      <c r="H306" s="20">
        <f>'приложение 6'!I379</f>
        <v>0</v>
      </c>
      <c r="I306" s="20">
        <f t="shared" si="104"/>
        <v>0</v>
      </c>
      <c r="J306" s="20">
        <f>'приложение 6'!K379</f>
        <v>0</v>
      </c>
      <c r="K306" s="20">
        <f t="shared" si="99"/>
        <v>0</v>
      </c>
      <c r="L306" s="20">
        <f>'приложение 6'!M379</f>
        <v>0</v>
      </c>
      <c r="M306" s="20">
        <f>'приложение 6'!N379</f>
        <v>0</v>
      </c>
      <c r="N306" s="90">
        <f t="shared" si="101"/>
        <v>0</v>
      </c>
      <c r="O306" s="20">
        <f>'приложение 6'!P379</f>
        <v>0</v>
      </c>
      <c r="P306" s="20">
        <f>'приложение 6'!Q379</f>
        <v>0</v>
      </c>
      <c r="Q306" s="90">
        <f t="shared" si="103"/>
        <v>0</v>
      </c>
    </row>
    <row r="307" spans="1:17" ht="23.25" customHeight="1">
      <c r="A307" s="53" t="s">
        <v>346</v>
      </c>
      <c r="B307" s="54" t="s">
        <v>196</v>
      </c>
      <c r="C307" s="54" t="str">
        <f t="shared" si="111"/>
        <v>08 6 00 00000</v>
      </c>
      <c r="D307" s="54"/>
      <c r="E307" s="54"/>
      <c r="F307" s="54"/>
      <c r="G307" s="20">
        <f>G308+G328+G341</f>
        <v>25839.916</v>
      </c>
      <c r="H307" s="20">
        <f>H308+H328+H341</f>
        <v>176.1</v>
      </c>
      <c r="I307" s="20">
        <f t="shared" si="104"/>
        <v>26016.016</v>
      </c>
      <c r="J307" s="20">
        <f>J308+J328+J341</f>
        <v>575</v>
      </c>
      <c r="K307" s="20">
        <f t="shared" si="99"/>
        <v>26591.016</v>
      </c>
      <c r="L307" s="20">
        <f>L308+L328+L341</f>
        <v>31972.015</v>
      </c>
      <c r="M307" s="20">
        <f>M308+M328+M341</f>
        <v>-9003.1</v>
      </c>
      <c r="N307" s="90">
        <f t="shared" si="101"/>
        <v>22968.915</v>
      </c>
      <c r="O307" s="20">
        <f>O308+O328+O341</f>
        <v>23963.915</v>
      </c>
      <c r="P307" s="20">
        <f>P308+P328+P341</f>
        <v>0</v>
      </c>
      <c r="Q307" s="90">
        <f t="shared" si="103"/>
        <v>23963.915</v>
      </c>
    </row>
    <row r="308" spans="1:17" ht="36.75" customHeight="1">
      <c r="A308" s="53" t="s">
        <v>279</v>
      </c>
      <c r="B308" s="54" t="s">
        <v>197</v>
      </c>
      <c r="C308" s="54" t="str">
        <f t="shared" si="111"/>
        <v>08 6 01 00000</v>
      </c>
      <c r="D308" s="54"/>
      <c r="E308" s="54"/>
      <c r="F308" s="54"/>
      <c r="G308" s="20">
        <f>G309+G316+G321</f>
        <v>6091.635</v>
      </c>
      <c r="H308" s="20">
        <f>H309+H316+H321</f>
        <v>0</v>
      </c>
      <c r="I308" s="20">
        <f t="shared" si="104"/>
        <v>6091.635</v>
      </c>
      <c r="J308" s="20">
        <f>J309+J316+J321</f>
        <v>420</v>
      </c>
      <c r="K308" s="20">
        <f t="shared" si="99"/>
        <v>6511.635</v>
      </c>
      <c r="L308" s="20">
        <f>L309+L316+L321</f>
        <v>4707.615</v>
      </c>
      <c r="M308" s="20">
        <f>M309+M316+M321</f>
        <v>0</v>
      </c>
      <c r="N308" s="90">
        <f t="shared" si="101"/>
        <v>4707.615</v>
      </c>
      <c r="O308" s="20">
        <f>O309+O316+O321</f>
        <v>5082.615</v>
      </c>
      <c r="P308" s="20">
        <f>P309+P316+P321</f>
        <v>0</v>
      </c>
      <c r="Q308" s="90">
        <f t="shared" si="103"/>
        <v>5082.615</v>
      </c>
    </row>
    <row r="309" spans="1:17" ht="23.25" customHeight="1">
      <c r="A309" s="53" t="s">
        <v>42</v>
      </c>
      <c r="B309" s="54" t="s">
        <v>198</v>
      </c>
      <c r="C309" s="54" t="str">
        <f t="shared" si="111"/>
        <v>08 6 01 74010</v>
      </c>
      <c r="D309" s="54"/>
      <c r="E309" s="54"/>
      <c r="F309" s="54"/>
      <c r="G309" s="20">
        <f>G310</f>
        <v>1443.647</v>
      </c>
      <c r="H309" s="20">
        <f>H310</f>
        <v>0</v>
      </c>
      <c r="I309" s="20">
        <f t="shared" si="104"/>
        <v>1443.647</v>
      </c>
      <c r="J309" s="20">
        <f>J310</f>
        <v>0</v>
      </c>
      <c r="K309" s="20">
        <f t="shared" si="99"/>
        <v>1443.647</v>
      </c>
      <c r="L309" s="20">
        <f>L310</f>
        <v>0</v>
      </c>
      <c r="M309" s="20">
        <f>M310</f>
        <v>0</v>
      </c>
      <c r="N309" s="90">
        <f t="shared" si="101"/>
        <v>0</v>
      </c>
      <c r="O309" s="20">
        <f>O310</f>
        <v>0</v>
      </c>
      <c r="P309" s="20">
        <f>P310</f>
        <v>0</v>
      </c>
      <c r="Q309" s="90">
        <f t="shared" si="103"/>
        <v>0</v>
      </c>
    </row>
    <row r="310" spans="1:17" ht="12.75">
      <c r="A310" s="53" t="s">
        <v>39</v>
      </c>
      <c r="B310" s="54" t="s">
        <v>198</v>
      </c>
      <c r="C310" s="54" t="str">
        <f t="shared" si="111"/>
        <v>08 6 01 74010</v>
      </c>
      <c r="D310" s="54" t="s">
        <v>35</v>
      </c>
      <c r="E310" s="54"/>
      <c r="F310" s="54"/>
      <c r="G310" s="20">
        <f>G311</f>
        <v>1443.647</v>
      </c>
      <c r="H310" s="20">
        <f>H311</f>
        <v>0</v>
      </c>
      <c r="I310" s="20">
        <f t="shared" si="104"/>
        <v>1443.647</v>
      </c>
      <c r="J310" s="20">
        <f>J311</f>
        <v>0</v>
      </c>
      <c r="K310" s="20">
        <f t="shared" si="99"/>
        <v>1443.647</v>
      </c>
      <c r="L310" s="20">
        <f>L311</f>
        <v>0</v>
      </c>
      <c r="M310" s="20">
        <f>M311</f>
        <v>0</v>
      </c>
      <c r="N310" s="90">
        <f t="shared" si="101"/>
        <v>0</v>
      </c>
      <c r="O310" s="20">
        <f>O311</f>
        <v>0</v>
      </c>
      <c r="P310" s="20">
        <f>P311</f>
        <v>0</v>
      </c>
      <c r="Q310" s="90">
        <f t="shared" si="103"/>
        <v>0</v>
      </c>
    </row>
    <row r="311" spans="1:17" ht="12.75">
      <c r="A311" s="53" t="s">
        <v>14</v>
      </c>
      <c r="B311" s="54" t="s">
        <v>198</v>
      </c>
      <c r="C311" s="54" t="str">
        <f t="shared" si="111"/>
        <v>08 6 01 74010</v>
      </c>
      <c r="D311" s="54" t="s">
        <v>35</v>
      </c>
      <c r="E311" s="54" t="s">
        <v>29</v>
      </c>
      <c r="F311" s="54"/>
      <c r="G311" s="20">
        <f>G312+G314</f>
        <v>1443.647</v>
      </c>
      <c r="H311" s="20">
        <f>H312+H314</f>
        <v>0</v>
      </c>
      <c r="I311" s="20">
        <f t="shared" si="104"/>
        <v>1443.647</v>
      </c>
      <c r="J311" s="20">
        <f>J312+J314</f>
        <v>0</v>
      </c>
      <c r="K311" s="20">
        <f t="shared" si="99"/>
        <v>1443.647</v>
      </c>
      <c r="L311" s="20">
        <f>L312+L314</f>
        <v>0</v>
      </c>
      <c r="M311" s="20">
        <f>M312+M314</f>
        <v>0</v>
      </c>
      <c r="N311" s="90">
        <f t="shared" si="101"/>
        <v>0</v>
      </c>
      <c r="O311" s="20">
        <f>O312+O314</f>
        <v>0</v>
      </c>
      <c r="P311" s="20">
        <f>P312+P314</f>
        <v>0</v>
      </c>
      <c r="Q311" s="90">
        <f t="shared" si="103"/>
        <v>0</v>
      </c>
    </row>
    <row r="312" spans="1:17" ht="25.5">
      <c r="A312" s="53" t="s">
        <v>354</v>
      </c>
      <c r="B312" s="54" t="s">
        <v>198</v>
      </c>
      <c r="C312" s="54" t="str">
        <f t="shared" si="111"/>
        <v>08 6 01 74010</v>
      </c>
      <c r="D312" s="54" t="s">
        <v>35</v>
      </c>
      <c r="E312" s="54" t="s">
        <v>29</v>
      </c>
      <c r="F312" s="54" t="s">
        <v>355</v>
      </c>
      <c r="G312" s="20">
        <f>G313</f>
        <v>1443.647</v>
      </c>
      <c r="H312" s="20">
        <f>H313</f>
        <v>0</v>
      </c>
      <c r="I312" s="20">
        <f t="shared" si="104"/>
        <v>1443.647</v>
      </c>
      <c r="J312" s="20">
        <f>J313</f>
        <v>0</v>
      </c>
      <c r="K312" s="20">
        <f t="shared" si="99"/>
        <v>1443.647</v>
      </c>
      <c r="L312" s="20">
        <f>L313</f>
        <v>0</v>
      </c>
      <c r="M312" s="20">
        <f>M313</f>
        <v>0</v>
      </c>
      <c r="N312" s="90">
        <f t="shared" si="101"/>
        <v>0</v>
      </c>
      <c r="O312" s="20">
        <f>O313</f>
        <v>0</v>
      </c>
      <c r="P312" s="20">
        <f>P313</f>
        <v>0</v>
      </c>
      <c r="Q312" s="90">
        <f t="shared" si="103"/>
        <v>0</v>
      </c>
    </row>
    <row r="313" spans="1:17" ht="25.5">
      <c r="A313" s="53" t="s">
        <v>289</v>
      </c>
      <c r="B313" s="54" t="s">
        <v>198</v>
      </c>
      <c r="C313" s="54" t="str">
        <f t="shared" si="111"/>
        <v>08 6 01 74010</v>
      </c>
      <c r="D313" s="54" t="s">
        <v>35</v>
      </c>
      <c r="E313" s="54" t="s">
        <v>29</v>
      </c>
      <c r="F313" s="54" t="s">
        <v>288</v>
      </c>
      <c r="G313" s="20">
        <f>'приложение 6'!H384</f>
        <v>1443.647</v>
      </c>
      <c r="H313" s="20">
        <f>'приложение 6'!I384</f>
        <v>0</v>
      </c>
      <c r="I313" s="20">
        <f t="shared" si="104"/>
        <v>1443.647</v>
      </c>
      <c r="J313" s="20">
        <f>'приложение 6'!K384</f>
        <v>0</v>
      </c>
      <c r="K313" s="20">
        <f t="shared" si="99"/>
        <v>1443.647</v>
      </c>
      <c r="L313" s="20">
        <f>'приложение 6'!M384</f>
        <v>0</v>
      </c>
      <c r="M313" s="20">
        <f>'приложение 6'!N384</f>
        <v>0</v>
      </c>
      <c r="N313" s="90">
        <f t="shared" si="101"/>
        <v>0</v>
      </c>
      <c r="O313" s="20">
        <f>'приложение 6'!P384</f>
        <v>0</v>
      </c>
      <c r="P313" s="20">
        <f>'приложение 6'!Q384</f>
        <v>0</v>
      </c>
      <c r="Q313" s="90">
        <f t="shared" si="103"/>
        <v>0</v>
      </c>
    </row>
    <row r="314" spans="1:17" ht="25.5" hidden="1">
      <c r="A314" s="53" t="s">
        <v>365</v>
      </c>
      <c r="B314" s="54" t="s">
        <v>198</v>
      </c>
      <c r="C314" s="54" t="str">
        <f>REPLACE(REPLACE(REPLACE(B314,3,," "),5,," "),8,," ")</f>
        <v>08 6 01 74010</v>
      </c>
      <c r="D314" s="54" t="s">
        <v>35</v>
      </c>
      <c r="E314" s="54" t="s">
        <v>29</v>
      </c>
      <c r="F314" s="54" t="s">
        <v>364</v>
      </c>
      <c r="G314" s="20">
        <f>G315</f>
        <v>0</v>
      </c>
      <c r="H314" s="20">
        <f>H315</f>
        <v>0</v>
      </c>
      <c r="I314" s="20">
        <f t="shared" si="104"/>
        <v>0</v>
      </c>
      <c r="J314" s="20">
        <f>J315</f>
        <v>0</v>
      </c>
      <c r="K314" s="20">
        <f t="shared" si="99"/>
        <v>0</v>
      </c>
      <c r="L314" s="20">
        <f>L315</f>
        <v>0</v>
      </c>
      <c r="M314" s="20">
        <f>M315</f>
        <v>0</v>
      </c>
      <c r="N314" s="90">
        <f t="shared" si="101"/>
        <v>0</v>
      </c>
      <c r="O314" s="20">
        <f>O315</f>
        <v>0</v>
      </c>
      <c r="P314" s="20">
        <f>P315</f>
        <v>0</v>
      </c>
      <c r="Q314" s="90">
        <f t="shared" si="103"/>
        <v>0</v>
      </c>
    </row>
    <row r="315" spans="1:17" ht="12.75" hidden="1">
      <c r="A315" s="53" t="s">
        <v>291</v>
      </c>
      <c r="B315" s="54" t="s">
        <v>198</v>
      </c>
      <c r="C315" s="54" t="str">
        <f>REPLACE(REPLACE(REPLACE(B315,3,," "),5,," "),8,," ")</f>
        <v>08 6 01 74010</v>
      </c>
      <c r="D315" s="54" t="s">
        <v>35</v>
      </c>
      <c r="E315" s="54" t="s">
        <v>29</v>
      </c>
      <c r="F315" s="54" t="s">
        <v>290</v>
      </c>
      <c r="G315" s="20">
        <f>'приложение 6'!H386</f>
        <v>0</v>
      </c>
      <c r="H315" s="20">
        <f>'приложение 6'!I386</f>
        <v>0</v>
      </c>
      <c r="I315" s="20">
        <f t="shared" si="104"/>
        <v>0</v>
      </c>
      <c r="J315" s="20">
        <f>'приложение 6'!K386</f>
        <v>0</v>
      </c>
      <c r="K315" s="20">
        <f t="shared" si="99"/>
        <v>0</v>
      </c>
      <c r="L315" s="20">
        <f>'приложение 6'!M386</f>
        <v>0</v>
      </c>
      <c r="M315" s="20">
        <f>'приложение 6'!N386</f>
        <v>0</v>
      </c>
      <c r="N315" s="90">
        <f t="shared" si="101"/>
        <v>0</v>
      </c>
      <c r="O315" s="20">
        <f>'приложение 6'!P386</f>
        <v>0</v>
      </c>
      <c r="P315" s="20">
        <f>'приложение 6'!Q386</f>
        <v>0</v>
      </c>
      <c r="Q315" s="90">
        <f t="shared" si="103"/>
        <v>0</v>
      </c>
    </row>
    <row r="316" spans="1:17" ht="12" customHeight="1">
      <c r="A316" s="53" t="s">
        <v>57</v>
      </c>
      <c r="B316" s="54" t="s">
        <v>199</v>
      </c>
      <c r="C316" s="54" t="str">
        <f t="shared" si="111"/>
        <v>08 6 01 74020</v>
      </c>
      <c r="D316" s="54"/>
      <c r="E316" s="54"/>
      <c r="F316" s="54"/>
      <c r="G316" s="20">
        <f aca="true" t="shared" si="116" ref="G316:M319">G317</f>
        <v>4647.988</v>
      </c>
      <c r="H316" s="20">
        <f t="shared" si="116"/>
        <v>0</v>
      </c>
      <c r="I316" s="20">
        <f t="shared" si="104"/>
        <v>4647.988</v>
      </c>
      <c r="J316" s="20">
        <f t="shared" si="116"/>
        <v>0</v>
      </c>
      <c r="K316" s="20">
        <f t="shared" si="99"/>
        <v>4647.988</v>
      </c>
      <c r="L316" s="20">
        <f t="shared" si="116"/>
        <v>4707.615</v>
      </c>
      <c r="M316" s="20">
        <f t="shared" si="116"/>
        <v>0</v>
      </c>
      <c r="N316" s="90">
        <f t="shared" si="101"/>
        <v>4707.615</v>
      </c>
      <c r="O316" s="20">
        <f aca="true" t="shared" si="117" ref="O316:P319">O317</f>
        <v>5082.615</v>
      </c>
      <c r="P316" s="20">
        <f t="shared" si="117"/>
        <v>0</v>
      </c>
      <c r="Q316" s="90">
        <f t="shared" si="103"/>
        <v>5082.615</v>
      </c>
    </row>
    <row r="317" spans="1:17" ht="12.75">
      <c r="A317" s="53" t="s">
        <v>39</v>
      </c>
      <c r="B317" s="54" t="s">
        <v>199</v>
      </c>
      <c r="C317" s="54" t="str">
        <f t="shared" si="111"/>
        <v>08 6 01 74020</v>
      </c>
      <c r="D317" s="54" t="s">
        <v>35</v>
      </c>
      <c r="E317" s="54"/>
      <c r="F317" s="54"/>
      <c r="G317" s="20">
        <f t="shared" si="116"/>
        <v>4647.988</v>
      </c>
      <c r="H317" s="20">
        <f t="shared" si="116"/>
        <v>0</v>
      </c>
      <c r="I317" s="20">
        <f t="shared" si="104"/>
        <v>4647.988</v>
      </c>
      <c r="J317" s="20">
        <f t="shared" si="116"/>
        <v>0</v>
      </c>
      <c r="K317" s="20">
        <f t="shared" si="99"/>
        <v>4647.988</v>
      </c>
      <c r="L317" s="20">
        <f t="shared" si="116"/>
        <v>4707.615</v>
      </c>
      <c r="M317" s="20">
        <f t="shared" si="116"/>
        <v>0</v>
      </c>
      <c r="N317" s="90">
        <f t="shared" si="101"/>
        <v>4707.615</v>
      </c>
      <c r="O317" s="20">
        <f t="shared" si="117"/>
        <v>5082.615</v>
      </c>
      <c r="P317" s="20">
        <f t="shared" si="117"/>
        <v>0</v>
      </c>
      <c r="Q317" s="90">
        <f t="shared" si="103"/>
        <v>5082.615</v>
      </c>
    </row>
    <row r="318" spans="1:17" ht="12.75">
      <c r="A318" s="53" t="s">
        <v>14</v>
      </c>
      <c r="B318" s="54" t="s">
        <v>199</v>
      </c>
      <c r="C318" s="54" t="str">
        <f t="shared" si="111"/>
        <v>08 6 01 74020</v>
      </c>
      <c r="D318" s="54" t="s">
        <v>35</v>
      </c>
      <c r="E318" s="54" t="s">
        <v>29</v>
      </c>
      <c r="F318" s="54"/>
      <c r="G318" s="20">
        <f t="shared" si="116"/>
        <v>4647.988</v>
      </c>
      <c r="H318" s="20">
        <f t="shared" si="116"/>
        <v>0</v>
      </c>
      <c r="I318" s="20">
        <f t="shared" si="104"/>
        <v>4647.988</v>
      </c>
      <c r="J318" s="20">
        <f t="shared" si="116"/>
        <v>0</v>
      </c>
      <c r="K318" s="20">
        <f t="shared" si="99"/>
        <v>4647.988</v>
      </c>
      <c r="L318" s="20">
        <f t="shared" si="116"/>
        <v>4707.615</v>
      </c>
      <c r="M318" s="20">
        <f t="shared" si="116"/>
        <v>0</v>
      </c>
      <c r="N318" s="90">
        <f t="shared" si="101"/>
        <v>4707.615</v>
      </c>
      <c r="O318" s="20">
        <f t="shared" si="117"/>
        <v>5082.615</v>
      </c>
      <c r="P318" s="20">
        <f t="shared" si="117"/>
        <v>0</v>
      </c>
      <c r="Q318" s="90">
        <f t="shared" si="103"/>
        <v>5082.615</v>
      </c>
    </row>
    <row r="319" spans="1:17" ht="24" customHeight="1">
      <c r="A319" s="53" t="s">
        <v>354</v>
      </c>
      <c r="B319" s="54" t="s">
        <v>199</v>
      </c>
      <c r="C319" s="54" t="str">
        <f t="shared" si="111"/>
        <v>08 6 01 74020</v>
      </c>
      <c r="D319" s="54" t="s">
        <v>35</v>
      </c>
      <c r="E319" s="54" t="s">
        <v>29</v>
      </c>
      <c r="F319" s="54" t="s">
        <v>355</v>
      </c>
      <c r="G319" s="20">
        <f t="shared" si="116"/>
        <v>4647.988</v>
      </c>
      <c r="H319" s="20">
        <f t="shared" si="116"/>
        <v>0</v>
      </c>
      <c r="I319" s="20">
        <f t="shared" si="104"/>
        <v>4647.988</v>
      </c>
      <c r="J319" s="20">
        <f t="shared" si="116"/>
        <v>0</v>
      </c>
      <c r="K319" s="20">
        <f t="shared" si="99"/>
        <v>4647.988</v>
      </c>
      <c r="L319" s="20">
        <f t="shared" si="116"/>
        <v>4707.615</v>
      </c>
      <c r="M319" s="20">
        <f t="shared" si="116"/>
        <v>0</v>
      </c>
      <c r="N319" s="90">
        <f t="shared" si="101"/>
        <v>4707.615</v>
      </c>
      <c r="O319" s="20">
        <f t="shared" si="117"/>
        <v>5082.615</v>
      </c>
      <c r="P319" s="20">
        <f t="shared" si="117"/>
        <v>0</v>
      </c>
      <c r="Q319" s="90">
        <f t="shared" si="103"/>
        <v>5082.615</v>
      </c>
    </row>
    <row r="320" spans="1:17" ht="23.25" customHeight="1">
      <c r="A320" s="53" t="s">
        <v>289</v>
      </c>
      <c r="B320" s="54" t="s">
        <v>199</v>
      </c>
      <c r="C320" s="54" t="str">
        <f t="shared" si="111"/>
        <v>08 6 01 74020</v>
      </c>
      <c r="D320" s="54" t="s">
        <v>35</v>
      </c>
      <c r="E320" s="54" t="s">
        <v>29</v>
      </c>
      <c r="F320" s="54" t="s">
        <v>288</v>
      </c>
      <c r="G320" s="20">
        <f>'приложение 6'!H389</f>
        <v>4647.988</v>
      </c>
      <c r="H320" s="20">
        <f>'приложение 6'!I389</f>
        <v>0</v>
      </c>
      <c r="I320" s="20">
        <f t="shared" si="104"/>
        <v>4647.988</v>
      </c>
      <c r="J320" s="20">
        <f>'приложение 6'!K389</f>
        <v>0</v>
      </c>
      <c r="K320" s="20">
        <f t="shared" si="99"/>
        <v>4647.988</v>
      </c>
      <c r="L320" s="20">
        <f>'приложение 6'!M389</f>
        <v>4707.615</v>
      </c>
      <c r="M320" s="20">
        <f>'приложение 6'!N389</f>
        <v>0</v>
      </c>
      <c r="N320" s="90">
        <f t="shared" si="101"/>
        <v>4707.615</v>
      </c>
      <c r="O320" s="20">
        <f>'приложение 6'!P389</f>
        <v>5082.615</v>
      </c>
      <c r="P320" s="20">
        <f>'приложение 6'!Q389</f>
        <v>0</v>
      </c>
      <c r="Q320" s="90">
        <f t="shared" si="103"/>
        <v>5082.615</v>
      </c>
    </row>
    <row r="321" spans="1:17" ht="12.75" customHeight="1">
      <c r="A321" s="53" t="s">
        <v>74</v>
      </c>
      <c r="B321" s="54" t="s">
        <v>419</v>
      </c>
      <c r="C321" s="54" t="str">
        <f t="shared" si="111"/>
        <v>08 6 01 74030</v>
      </c>
      <c r="D321" s="54"/>
      <c r="E321" s="54"/>
      <c r="F321" s="54"/>
      <c r="G321" s="20">
        <f>G322</f>
        <v>0</v>
      </c>
      <c r="H321" s="20">
        <f>H322</f>
        <v>0</v>
      </c>
      <c r="I321" s="20">
        <f t="shared" si="104"/>
        <v>0</v>
      </c>
      <c r="J321" s="20">
        <f>J322</f>
        <v>420</v>
      </c>
      <c r="K321" s="20">
        <f t="shared" si="99"/>
        <v>420</v>
      </c>
      <c r="L321" s="20">
        <f>L322</f>
        <v>0</v>
      </c>
      <c r="M321" s="20">
        <f>M322</f>
        <v>0</v>
      </c>
      <c r="N321" s="90">
        <f t="shared" si="101"/>
        <v>0</v>
      </c>
      <c r="O321" s="20">
        <f>O322</f>
        <v>0</v>
      </c>
      <c r="P321" s="20">
        <f>P322</f>
        <v>0</v>
      </c>
      <c r="Q321" s="90">
        <f t="shared" si="103"/>
        <v>0</v>
      </c>
    </row>
    <row r="322" spans="1:17" ht="12.75">
      <c r="A322" s="53" t="s">
        <v>39</v>
      </c>
      <c r="B322" s="54" t="s">
        <v>419</v>
      </c>
      <c r="C322" s="54" t="str">
        <f t="shared" si="111"/>
        <v>08 6 01 74030</v>
      </c>
      <c r="D322" s="54" t="s">
        <v>35</v>
      </c>
      <c r="E322" s="54"/>
      <c r="F322" s="54"/>
      <c r="G322" s="20">
        <f>G323</f>
        <v>0</v>
      </c>
      <c r="H322" s="20">
        <f>H323</f>
        <v>0</v>
      </c>
      <c r="I322" s="20">
        <f t="shared" si="104"/>
        <v>0</v>
      </c>
      <c r="J322" s="20">
        <f>J323</f>
        <v>420</v>
      </c>
      <c r="K322" s="20">
        <f t="shared" si="99"/>
        <v>420</v>
      </c>
      <c r="L322" s="20">
        <f>L323</f>
        <v>0</v>
      </c>
      <c r="M322" s="20">
        <f>M323</f>
        <v>0</v>
      </c>
      <c r="N322" s="90">
        <f t="shared" si="101"/>
        <v>0</v>
      </c>
      <c r="O322" s="20">
        <f>O323</f>
        <v>0</v>
      </c>
      <c r="P322" s="20">
        <f>P323</f>
        <v>0</v>
      </c>
      <c r="Q322" s="90">
        <f t="shared" si="103"/>
        <v>0</v>
      </c>
    </row>
    <row r="323" spans="1:17" ht="12.75">
      <c r="A323" s="53" t="s">
        <v>14</v>
      </c>
      <c r="B323" s="54" t="s">
        <v>419</v>
      </c>
      <c r="C323" s="54" t="str">
        <f t="shared" si="111"/>
        <v>08 6 01 74030</v>
      </c>
      <c r="D323" s="54" t="s">
        <v>35</v>
      </c>
      <c r="E323" s="54" t="s">
        <v>29</v>
      </c>
      <c r="F323" s="54"/>
      <c r="G323" s="20">
        <f>G324+G326</f>
        <v>0</v>
      </c>
      <c r="H323" s="20">
        <f>H324+H326</f>
        <v>0</v>
      </c>
      <c r="I323" s="20">
        <f t="shared" si="104"/>
        <v>0</v>
      </c>
      <c r="J323" s="20">
        <f>J324+J326</f>
        <v>420</v>
      </c>
      <c r="K323" s="20">
        <f t="shared" si="99"/>
        <v>420</v>
      </c>
      <c r="L323" s="20">
        <f>L324+L326</f>
        <v>0</v>
      </c>
      <c r="M323" s="20">
        <f>M324+M326</f>
        <v>0</v>
      </c>
      <c r="N323" s="90">
        <f t="shared" si="101"/>
        <v>0</v>
      </c>
      <c r="O323" s="20">
        <f>O324+O326</f>
        <v>0</v>
      </c>
      <c r="P323" s="20">
        <f>P324+P326</f>
        <v>0</v>
      </c>
      <c r="Q323" s="90">
        <f t="shared" si="103"/>
        <v>0</v>
      </c>
    </row>
    <row r="324" spans="1:17" ht="24" customHeight="1">
      <c r="A324" s="53" t="s">
        <v>354</v>
      </c>
      <c r="B324" s="54" t="s">
        <v>419</v>
      </c>
      <c r="C324" s="54" t="str">
        <f t="shared" si="111"/>
        <v>08 6 01 74030</v>
      </c>
      <c r="D324" s="54" t="s">
        <v>35</v>
      </c>
      <c r="E324" s="54" t="s">
        <v>29</v>
      </c>
      <c r="F324" s="54" t="s">
        <v>355</v>
      </c>
      <c r="G324" s="20">
        <f>G325</f>
        <v>0</v>
      </c>
      <c r="H324" s="20">
        <f>H325</f>
        <v>0</v>
      </c>
      <c r="I324" s="20">
        <f t="shared" si="104"/>
        <v>0</v>
      </c>
      <c r="J324" s="20">
        <f>J325</f>
        <v>420</v>
      </c>
      <c r="K324" s="20">
        <f t="shared" si="99"/>
        <v>420</v>
      </c>
      <c r="L324" s="20">
        <f>L325</f>
        <v>0</v>
      </c>
      <c r="M324" s="20">
        <f>M325</f>
        <v>0</v>
      </c>
      <c r="N324" s="90">
        <f t="shared" si="101"/>
        <v>0</v>
      </c>
      <c r="O324" s="20">
        <f>O325</f>
        <v>0</v>
      </c>
      <c r="P324" s="20">
        <f>P325</f>
        <v>0</v>
      </c>
      <c r="Q324" s="90">
        <f t="shared" si="103"/>
        <v>0</v>
      </c>
    </row>
    <row r="325" spans="1:17" ht="22.5" customHeight="1">
      <c r="A325" s="53" t="s">
        <v>289</v>
      </c>
      <c r="B325" s="54" t="s">
        <v>419</v>
      </c>
      <c r="C325" s="54" t="str">
        <f t="shared" si="111"/>
        <v>08 6 01 74030</v>
      </c>
      <c r="D325" s="54" t="s">
        <v>35</v>
      </c>
      <c r="E325" s="54" t="s">
        <v>29</v>
      </c>
      <c r="F325" s="54" t="s">
        <v>288</v>
      </c>
      <c r="G325" s="20">
        <f>'приложение 6'!H392</f>
        <v>0</v>
      </c>
      <c r="H325" s="20">
        <f>'приложение 6'!I392</f>
        <v>0</v>
      </c>
      <c r="I325" s="20">
        <f t="shared" si="104"/>
        <v>0</v>
      </c>
      <c r="J325" s="20">
        <f>'приложение 6'!K392</f>
        <v>420</v>
      </c>
      <c r="K325" s="20">
        <f t="shared" si="99"/>
        <v>420</v>
      </c>
      <c r="L325" s="20">
        <f>'приложение 6'!M392</f>
        <v>0</v>
      </c>
      <c r="M325" s="20">
        <f>'приложение 6'!N392</f>
        <v>0</v>
      </c>
      <c r="N325" s="90">
        <f t="shared" si="101"/>
        <v>0</v>
      </c>
      <c r="O325" s="20">
        <f>'приложение 6'!P392</f>
        <v>0</v>
      </c>
      <c r="P325" s="20">
        <f>'приложение 6'!Q392</f>
        <v>0</v>
      </c>
      <c r="Q325" s="90">
        <f t="shared" si="103"/>
        <v>0</v>
      </c>
    </row>
    <row r="326" spans="1:17" ht="24" customHeight="1" hidden="1">
      <c r="A326" s="53" t="s">
        <v>365</v>
      </c>
      <c r="B326" s="54" t="s">
        <v>419</v>
      </c>
      <c r="C326" s="54" t="str">
        <f t="shared" si="111"/>
        <v>08 6 01 74030</v>
      </c>
      <c r="D326" s="54" t="s">
        <v>35</v>
      </c>
      <c r="E326" s="54" t="s">
        <v>29</v>
      </c>
      <c r="F326" s="54" t="s">
        <v>364</v>
      </c>
      <c r="G326" s="20">
        <f>G327</f>
        <v>0</v>
      </c>
      <c r="H326" s="20">
        <f>H327</f>
        <v>0</v>
      </c>
      <c r="I326" s="20">
        <f t="shared" si="104"/>
        <v>0</v>
      </c>
      <c r="J326" s="20">
        <f>J327</f>
        <v>0</v>
      </c>
      <c r="K326" s="20">
        <f t="shared" si="99"/>
        <v>0</v>
      </c>
      <c r="L326" s="20">
        <f>L327</f>
        <v>0</v>
      </c>
      <c r="M326" s="20">
        <f>M327</f>
        <v>0</v>
      </c>
      <c r="N326" s="90">
        <f t="shared" si="101"/>
        <v>0</v>
      </c>
      <c r="O326" s="20">
        <f>O327</f>
        <v>0</v>
      </c>
      <c r="P326" s="20">
        <f>P327</f>
        <v>0</v>
      </c>
      <c r="Q326" s="90">
        <f t="shared" si="103"/>
        <v>0</v>
      </c>
    </row>
    <row r="327" spans="1:17" ht="22.5" customHeight="1" hidden="1">
      <c r="A327" s="53" t="s">
        <v>291</v>
      </c>
      <c r="B327" s="54" t="s">
        <v>419</v>
      </c>
      <c r="C327" s="54" t="str">
        <f t="shared" si="111"/>
        <v>08 6 01 74030</v>
      </c>
      <c r="D327" s="54" t="s">
        <v>35</v>
      </c>
      <c r="E327" s="54" t="s">
        <v>29</v>
      </c>
      <c r="F327" s="54" t="s">
        <v>290</v>
      </c>
      <c r="G327" s="20">
        <f>'приложение 6'!H394</f>
        <v>0</v>
      </c>
      <c r="H327" s="20">
        <f>'приложение 6'!I394</f>
        <v>0</v>
      </c>
      <c r="I327" s="20">
        <f t="shared" si="104"/>
        <v>0</v>
      </c>
      <c r="J327" s="20">
        <f>'приложение 6'!K394</f>
        <v>0</v>
      </c>
      <c r="K327" s="20">
        <f t="shared" si="99"/>
        <v>0</v>
      </c>
      <c r="L327" s="20">
        <f>'приложение 6'!M394</f>
        <v>0</v>
      </c>
      <c r="M327" s="20">
        <f>'приложение 6'!N394</f>
        <v>0</v>
      </c>
      <c r="N327" s="90">
        <f t="shared" si="101"/>
        <v>0</v>
      </c>
      <c r="O327" s="20">
        <f>'приложение 6'!P394</f>
        <v>0</v>
      </c>
      <c r="P327" s="20">
        <f>'приложение 6'!Q394</f>
        <v>0</v>
      </c>
      <c r="Q327" s="90">
        <f t="shared" si="103"/>
        <v>0</v>
      </c>
    </row>
    <row r="328" spans="1:17" ht="25.5">
      <c r="A328" s="53" t="s">
        <v>265</v>
      </c>
      <c r="B328" s="54" t="s">
        <v>200</v>
      </c>
      <c r="C328" s="54" t="str">
        <f t="shared" si="111"/>
        <v>08 6 02 00000</v>
      </c>
      <c r="D328" s="54"/>
      <c r="E328" s="54"/>
      <c r="F328" s="54"/>
      <c r="G328" s="20">
        <f>G329+G334</f>
        <v>19022.242</v>
      </c>
      <c r="H328" s="20">
        <f>H329+H334</f>
        <v>176.1</v>
      </c>
      <c r="I328" s="20">
        <f t="shared" si="104"/>
        <v>19198.341999999997</v>
      </c>
      <c r="J328" s="20">
        <f>J329+J334</f>
        <v>-150</v>
      </c>
      <c r="K328" s="20">
        <f t="shared" si="99"/>
        <v>19048.341999999997</v>
      </c>
      <c r="L328" s="20">
        <f>L329+L334</f>
        <v>26424.399999999998</v>
      </c>
      <c r="M328" s="20">
        <f>M329+M334</f>
        <v>-9003.1</v>
      </c>
      <c r="N328" s="90">
        <f t="shared" si="101"/>
        <v>17421.299999999996</v>
      </c>
      <c r="O328" s="20">
        <f>O329+O334</f>
        <v>18041.3</v>
      </c>
      <c r="P328" s="20">
        <f>P329+P334</f>
        <v>0</v>
      </c>
      <c r="Q328" s="90">
        <f t="shared" si="103"/>
        <v>18041.3</v>
      </c>
    </row>
    <row r="329" spans="1:17" ht="12.75">
      <c r="A329" s="53" t="s">
        <v>58</v>
      </c>
      <c r="B329" s="54" t="s">
        <v>201</v>
      </c>
      <c r="C329" s="54" t="str">
        <f t="shared" si="111"/>
        <v>08 6 02 74110</v>
      </c>
      <c r="D329" s="54"/>
      <c r="E329" s="54"/>
      <c r="F329" s="54"/>
      <c r="G329" s="20">
        <f aca="true" t="shared" si="118" ref="G329:M332">G330</f>
        <v>851.3</v>
      </c>
      <c r="H329" s="20">
        <f t="shared" si="118"/>
        <v>0</v>
      </c>
      <c r="I329" s="20">
        <f t="shared" si="104"/>
        <v>851.3</v>
      </c>
      <c r="J329" s="20">
        <f t="shared" si="118"/>
        <v>-150</v>
      </c>
      <c r="K329" s="20">
        <f aca="true" t="shared" si="119" ref="K329:K392">I329+J329</f>
        <v>701.3</v>
      </c>
      <c r="L329" s="20">
        <f t="shared" si="118"/>
        <v>871.3</v>
      </c>
      <c r="M329" s="20">
        <f t="shared" si="118"/>
        <v>0</v>
      </c>
      <c r="N329" s="90">
        <f t="shared" si="101"/>
        <v>871.3</v>
      </c>
      <c r="O329" s="20">
        <f aca="true" t="shared" si="120" ref="O329:P332">O330</f>
        <v>891.3</v>
      </c>
      <c r="P329" s="20">
        <f t="shared" si="120"/>
        <v>0</v>
      </c>
      <c r="Q329" s="90">
        <f t="shared" si="103"/>
        <v>891.3</v>
      </c>
    </row>
    <row r="330" spans="1:17" ht="12.75">
      <c r="A330" s="53" t="s">
        <v>39</v>
      </c>
      <c r="B330" s="54" t="s">
        <v>201</v>
      </c>
      <c r="C330" s="54" t="str">
        <f t="shared" si="111"/>
        <v>08 6 02 74110</v>
      </c>
      <c r="D330" s="54" t="s">
        <v>35</v>
      </c>
      <c r="E330" s="54"/>
      <c r="F330" s="54"/>
      <c r="G330" s="20">
        <f t="shared" si="118"/>
        <v>851.3</v>
      </c>
      <c r="H330" s="20">
        <f t="shared" si="118"/>
        <v>0</v>
      </c>
      <c r="I330" s="20">
        <f t="shared" si="104"/>
        <v>851.3</v>
      </c>
      <c r="J330" s="20">
        <f t="shared" si="118"/>
        <v>-150</v>
      </c>
      <c r="K330" s="20">
        <f t="shared" si="119"/>
        <v>701.3</v>
      </c>
      <c r="L330" s="20">
        <f t="shared" si="118"/>
        <v>871.3</v>
      </c>
      <c r="M330" s="20">
        <f t="shared" si="118"/>
        <v>0</v>
      </c>
      <c r="N330" s="90">
        <f t="shared" si="101"/>
        <v>871.3</v>
      </c>
      <c r="O330" s="20">
        <f t="shared" si="120"/>
        <v>891.3</v>
      </c>
      <c r="P330" s="20">
        <f t="shared" si="120"/>
        <v>0</v>
      </c>
      <c r="Q330" s="90">
        <f t="shared" si="103"/>
        <v>891.3</v>
      </c>
    </row>
    <row r="331" spans="1:17" ht="12.75">
      <c r="A331" s="53" t="s">
        <v>14</v>
      </c>
      <c r="B331" s="54" t="s">
        <v>201</v>
      </c>
      <c r="C331" s="54" t="str">
        <f t="shared" si="111"/>
        <v>08 6 02 74110</v>
      </c>
      <c r="D331" s="54" t="s">
        <v>35</v>
      </c>
      <c r="E331" s="54" t="s">
        <v>29</v>
      </c>
      <c r="F331" s="54"/>
      <c r="G331" s="20">
        <f t="shared" si="118"/>
        <v>851.3</v>
      </c>
      <c r="H331" s="20">
        <f t="shared" si="118"/>
        <v>0</v>
      </c>
      <c r="I331" s="20">
        <f t="shared" si="104"/>
        <v>851.3</v>
      </c>
      <c r="J331" s="20">
        <f t="shared" si="118"/>
        <v>-150</v>
      </c>
      <c r="K331" s="20">
        <f t="shared" si="119"/>
        <v>701.3</v>
      </c>
      <c r="L331" s="20">
        <f t="shared" si="118"/>
        <v>871.3</v>
      </c>
      <c r="M331" s="20">
        <f t="shared" si="118"/>
        <v>0</v>
      </c>
      <c r="N331" s="90">
        <f aca="true" t="shared" si="121" ref="N331:N394">L331+M331</f>
        <v>871.3</v>
      </c>
      <c r="O331" s="20">
        <f t="shared" si="120"/>
        <v>891.3</v>
      </c>
      <c r="P331" s="20">
        <f t="shared" si="120"/>
        <v>0</v>
      </c>
      <c r="Q331" s="90">
        <f aca="true" t="shared" si="122" ref="Q331:Q394">O331+P331</f>
        <v>891.3</v>
      </c>
    </row>
    <row r="332" spans="1:17" ht="25.5">
      <c r="A332" s="53" t="s">
        <v>354</v>
      </c>
      <c r="B332" s="54" t="s">
        <v>201</v>
      </c>
      <c r="C332" s="54" t="str">
        <f t="shared" si="111"/>
        <v>08 6 02 74110</v>
      </c>
      <c r="D332" s="54" t="s">
        <v>35</v>
      </c>
      <c r="E332" s="54" t="s">
        <v>29</v>
      </c>
      <c r="F332" s="54" t="s">
        <v>355</v>
      </c>
      <c r="G332" s="20">
        <f t="shared" si="118"/>
        <v>851.3</v>
      </c>
      <c r="H332" s="20">
        <f t="shared" si="118"/>
        <v>0</v>
      </c>
      <c r="I332" s="20">
        <f t="shared" si="104"/>
        <v>851.3</v>
      </c>
      <c r="J332" s="20">
        <f t="shared" si="118"/>
        <v>-150</v>
      </c>
      <c r="K332" s="20">
        <f t="shared" si="119"/>
        <v>701.3</v>
      </c>
      <c r="L332" s="20">
        <f t="shared" si="118"/>
        <v>871.3</v>
      </c>
      <c r="M332" s="20">
        <f t="shared" si="118"/>
        <v>0</v>
      </c>
      <c r="N332" s="90">
        <f t="shared" si="121"/>
        <v>871.3</v>
      </c>
      <c r="O332" s="20">
        <f t="shared" si="120"/>
        <v>891.3</v>
      </c>
      <c r="P332" s="20">
        <f t="shared" si="120"/>
        <v>0</v>
      </c>
      <c r="Q332" s="90">
        <f t="shared" si="122"/>
        <v>891.3</v>
      </c>
    </row>
    <row r="333" spans="1:17" ht="25.5">
      <c r="A333" s="53" t="s">
        <v>289</v>
      </c>
      <c r="B333" s="54" t="s">
        <v>201</v>
      </c>
      <c r="C333" s="54" t="str">
        <f t="shared" si="111"/>
        <v>08 6 02 74110</v>
      </c>
      <c r="D333" s="54" t="s">
        <v>35</v>
      </c>
      <c r="E333" s="54" t="s">
        <v>29</v>
      </c>
      <c r="F333" s="54" t="s">
        <v>288</v>
      </c>
      <c r="G333" s="20">
        <f>'приложение 6'!H398</f>
        <v>851.3</v>
      </c>
      <c r="H333" s="20">
        <f>'приложение 6'!I398</f>
        <v>0</v>
      </c>
      <c r="I333" s="20">
        <f t="shared" si="104"/>
        <v>851.3</v>
      </c>
      <c r="J333" s="20">
        <f>'приложение 6'!K398</f>
        <v>-150</v>
      </c>
      <c r="K333" s="20">
        <f t="shared" si="119"/>
        <v>701.3</v>
      </c>
      <c r="L333" s="20">
        <f>'приложение 6'!M398</f>
        <v>871.3</v>
      </c>
      <c r="M333" s="20">
        <f>'приложение 6'!N398</f>
        <v>0</v>
      </c>
      <c r="N333" s="90">
        <f t="shared" si="121"/>
        <v>871.3</v>
      </c>
      <c r="O333" s="20">
        <f>'приложение 6'!P398</f>
        <v>891.3</v>
      </c>
      <c r="P333" s="20">
        <f>'приложение 6'!Q398</f>
        <v>0</v>
      </c>
      <c r="Q333" s="90">
        <f t="shared" si="122"/>
        <v>891.3</v>
      </c>
    </row>
    <row r="334" spans="1:17" ht="12.75">
      <c r="A334" s="53" t="s">
        <v>59</v>
      </c>
      <c r="B334" s="54" t="s">
        <v>202</v>
      </c>
      <c r="C334" s="54" t="str">
        <f t="shared" si="111"/>
        <v>08 6 02 74120</v>
      </c>
      <c r="D334" s="54"/>
      <c r="E334" s="54"/>
      <c r="F334" s="54"/>
      <c r="G334" s="20">
        <f>G335</f>
        <v>18170.942</v>
      </c>
      <c r="H334" s="20">
        <f>H335</f>
        <v>176.1</v>
      </c>
      <c r="I334" s="20">
        <f t="shared" si="104"/>
        <v>18347.041999999998</v>
      </c>
      <c r="J334" s="20">
        <f>J335</f>
        <v>0</v>
      </c>
      <c r="K334" s="20">
        <f t="shared" si="119"/>
        <v>18347.041999999998</v>
      </c>
      <c r="L334" s="20">
        <f>L335</f>
        <v>25553.1</v>
      </c>
      <c r="M334" s="20">
        <f>M335</f>
        <v>-9003.1</v>
      </c>
      <c r="N334" s="90">
        <f t="shared" si="121"/>
        <v>16550</v>
      </c>
      <c r="O334" s="20">
        <f>O335</f>
        <v>17150</v>
      </c>
      <c r="P334" s="20">
        <f>P335</f>
        <v>0</v>
      </c>
      <c r="Q334" s="90">
        <f t="shared" si="122"/>
        <v>17150</v>
      </c>
    </row>
    <row r="335" spans="1:17" ht="12.75">
      <c r="A335" s="53" t="s">
        <v>39</v>
      </c>
      <c r="B335" s="54" t="s">
        <v>202</v>
      </c>
      <c r="C335" s="54" t="str">
        <f t="shared" si="111"/>
        <v>08 6 02 74120</v>
      </c>
      <c r="D335" s="54" t="s">
        <v>35</v>
      </c>
      <c r="E335" s="54"/>
      <c r="F335" s="54"/>
      <c r="G335" s="20">
        <f>G336</f>
        <v>18170.942</v>
      </c>
      <c r="H335" s="20">
        <f>H336</f>
        <v>176.1</v>
      </c>
      <c r="I335" s="20">
        <f t="shared" si="104"/>
        <v>18347.041999999998</v>
      </c>
      <c r="J335" s="20">
        <f>J336</f>
        <v>0</v>
      </c>
      <c r="K335" s="20">
        <f t="shared" si="119"/>
        <v>18347.041999999998</v>
      </c>
      <c r="L335" s="20">
        <f>L336</f>
        <v>25553.1</v>
      </c>
      <c r="M335" s="20">
        <f>M336</f>
        <v>-9003.1</v>
      </c>
      <c r="N335" s="90">
        <f t="shared" si="121"/>
        <v>16550</v>
      </c>
      <c r="O335" s="20">
        <f>O336</f>
        <v>17150</v>
      </c>
      <c r="P335" s="20">
        <f>P336</f>
        <v>0</v>
      </c>
      <c r="Q335" s="90">
        <f t="shared" si="122"/>
        <v>17150</v>
      </c>
    </row>
    <row r="336" spans="1:17" ht="12.75">
      <c r="A336" s="53" t="s">
        <v>14</v>
      </c>
      <c r="B336" s="54" t="s">
        <v>202</v>
      </c>
      <c r="C336" s="54" t="str">
        <f t="shared" si="111"/>
        <v>08 6 02 74120</v>
      </c>
      <c r="D336" s="54" t="s">
        <v>35</v>
      </c>
      <c r="E336" s="54" t="s">
        <v>29</v>
      </c>
      <c r="F336" s="54"/>
      <c r="G336" s="20">
        <f>G337+G339</f>
        <v>18170.942</v>
      </c>
      <c r="H336" s="20">
        <f>H337+H339</f>
        <v>176.1</v>
      </c>
      <c r="I336" s="20">
        <f t="shared" si="104"/>
        <v>18347.041999999998</v>
      </c>
      <c r="J336" s="20">
        <f>J337+J339</f>
        <v>0</v>
      </c>
      <c r="K336" s="20">
        <f t="shared" si="119"/>
        <v>18347.041999999998</v>
      </c>
      <c r="L336" s="20">
        <f>L337+L339</f>
        <v>25553.1</v>
      </c>
      <c r="M336" s="20">
        <f>M337+M339</f>
        <v>-9003.1</v>
      </c>
      <c r="N336" s="90">
        <f t="shared" si="121"/>
        <v>16550</v>
      </c>
      <c r="O336" s="20">
        <f>O337+O339</f>
        <v>17150</v>
      </c>
      <c r="P336" s="20">
        <f>P337+P339</f>
        <v>0</v>
      </c>
      <c r="Q336" s="90">
        <f t="shared" si="122"/>
        <v>17150</v>
      </c>
    </row>
    <row r="337" spans="1:17" ht="25.5">
      <c r="A337" s="53" t="s">
        <v>354</v>
      </c>
      <c r="B337" s="54" t="s">
        <v>202</v>
      </c>
      <c r="C337" s="54" t="str">
        <f t="shared" si="111"/>
        <v>08 6 02 74120</v>
      </c>
      <c r="D337" s="54" t="s">
        <v>35</v>
      </c>
      <c r="E337" s="54" t="s">
        <v>29</v>
      </c>
      <c r="F337" s="54" t="s">
        <v>355</v>
      </c>
      <c r="G337" s="20">
        <f>G338</f>
        <v>18170.942</v>
      </c>
      <c r="H337" s="20">
        <f>H338</f>
        <v>176.1</v>
      </c>
      <c r="I337" s="20">
        <f aca="true" t="shared" si="123" ref="I337:I400">G337+H337</f>
        <v>18347.041999999998</v>
      </c>
      <c r="J337" s="20">
        <f>J338</f>
        <v>0</v>
      </c>
      <c r="K337" s="20">
        <f t="shared" si="119"/>
        <v>18347.041999999998</v>
      </c>
      <c r="L337" s="20">
        <f>L338</f>
        <v>25553.1</v>
      </c>
      <c r="M337" s="20">
        <f>M338</f>
        <v>-9003.1</v>
      </c>
      <c r="N337" s="90">
        <f t="shared" si="121"/>
        <v>16550</v>
      </c>
      <c r="O337" s="20">
        <f>O338</f>
        <v>17150</v>
      </c>
      <c r="P337" s="20">
        <f>P338</f>
        <v>0</v>
      </c>
      <c r="Q337" s="90">
        <f t="shared" si="122"/>
        <v>17150</v>
      </c>
    </row>
    <row r="338" spans="1:17" ht="25.5">
      <c r="A338" s="53" t="s">
        <v>289</v>
      </c>
      <c r="B338" s="54" t="s">
        <v>202</v>
      </c>
      <c r="C338" s="54" t="str">
        <f t="shared" si="111"/>
        <v>08 6 02 74120</v>
      </c>
      <c r="D338" s="54" t="s">
        <v>35</v>
      </c>
      <c r="E338" s="54" t="s">
        <v>29</v>
      </c>
      <c r="F338" s="54" t="s">
        <v>288</v>
      </c>
      <c r="G338" s="20">
        <f>'приложение 6'!H401</f>
        <v>18170.942</v>
      </c>
      <c r="H338" s="20">
        <f>'приложение 6'!I401</f>
        <v>176.1</v>
      </c>
      <c r="I338" s="20">
        <f t="shared" si="123"/>
        <v>18347.041999999998</v>
      </c>
      <c r="J338" s="20">
        <f>'приложение 6'!K401</f>
        <v>0</v>
      </c>
      <c r="K338" s="20">
        <f t="shared" si="119"/>
        <v>18347.041999999998</v>
      </c>
      <c r="L338" s="20">
        <f>'приложение 6'!M401</f>
        <v>25553.1</v>
      </c>
      <c r="M338" s="20">
        <f>'приложение 6'!N401</f>
        <v>-9003.1</v>
      </c>
      <c r="N338" s="90">
        <f t="shared" si="121"/>
        <v>16550</v>
      </c>
      <c r="O338" s="20">
        <f>'приложение 6'!P401</f>
        <v>17150</v>
      </c>
      <c r="P338" s="20">
        <f>'приложение 6'!Q401</f>
        <v>0</v>
      </c>
      <c r="Q338" s="90">
        <f t="shared" si="122"/>
        <v>17150</v>
      </c>
    </row>
    <row r="339" spans="1:17" ht="12.75" hidden="1">
      <c r="A339" s="53" t="s">
        <v>356</v>
      </c>
      <c r="B339" s="54" t="s">
        <v>202</v>
      </c>
      <c r="C339" s="54" t="str">
        <f>REPLACE(REPLACE(REPLACE(B339,3,," "),5,," "),8,," ")</f>
        <v>08 6 02 74120</v>
      </c>
      <c r="D339" s="54" t="s">
        <v>35</v>
      </c>
      <c r="E339" s="54" t="s">
        <v>29</v>
      </c>
      <c r="F339" s="54" t="s">
        <v>357</v>
      </c>
      <c r="G339" s="20">
        <f>G340</f>
        <v>0</v>
      </c>
      <c r="H339" s="20">
        <f>H340</f>
        <v>0</v>
      </c>
      <c r="I339" s="20">
        <f t="shared" si="123"/>
        <v>0</v>
      </c>
      <c r="J339" s="20">
        <f>J340</f>
        <v>0</v>
      </c>
      <c r="K339" s="20">
        <f t="shared" si="119"/>
        <v>0</v>
      </c>
      <c r="L339" s="20">
        <f>L340</f>
        <v>0</v>
      </c>
      <c r="M339" s="20">
        <f>M340</f>
        <v>0</v>
      </c>
      <c r="N339" s="90">
        <f t="shared" si="121"/>
        <v>0</v>
      </c>
      <c r="O339" s="20">
        <f>O340</f>
        <v>0</v>
      </c>
      <c r="P339" s="20">
        <f>P340</f>
        <v>0</v>
      </c>
      <c r="Q339" s="90">
        <f t="shared" si="122"/>
        <v>0</v>
      </c>
    </row>
    <row r="340" spans="1:17" ht="12.75" hidden="1">
      <c r="A340" s="53" t="s">
        <v>292</v>
      </c>
      <c r="B340" s="54" t="s">
        <v>202</v>
      </c>
      <c r="C340" s="54" t="str">
        <f>REPLACE(REPLACE(REPLACE(B340,3,," "),5,," "),8,," ")</f>
        <v>08 6 02 74120</v>
      </c>
      <c r="D340" s="54" t="s">
        <v>35</v>
      </c>
      <c r="E340" s="54" t="s">
        <v>29</v>
      </c>
      <c r="F340" s="54" t="s">
        <v>287</v>
      </c>
      <c r="G340" s="20">
        <f>'приложение 6'!H403</f>
        <v>0</v>
      </c>
      <c r="H340" s="20">
        <f>'приложение 6'!I403</f>
        <v>0</v>
      </c>
      <c r="I340" s="20">
        <f t="shared" si="123"/>
        <v>0</v>
      </c>
      <c r="J340" s="20">
        <f>'приложение 6'!K403</f>
        <v>0</v>
      </c>
      <c r="K340" s="20">
        <f t="shared" si="119"/>
        <v>0</v>
      </c>
      <c r="L340" s="20">
        <f>'приложение 6'!M403</f>
        <v>0</v>
      </c>
      <c r="M340" s="20">
        <f>'приложение 6'!N403</f>
        <v>0</v>
      </c>
      <c r="N340" s="90">
        <f t="shared" si="121"/>
        <v>0</v>
      </c>
      <c r="O340" s="20">
        <f>'приложение 6'!P403</f>
        <v>0</v>
      </c>
      <c r="P340" s="20">
        <f>'приложение 6'!Q403</f>
        <v>0</v>
      </c>
      <c r="Q340" s="90">
        <f t="shared" si="122"/>
        <v>0</v>
      </c>
    </row>
    <row r="341" spans="1:17" ht="25.5" customHeight="1">
      <c r="A341" s="53" t="s">
        <v>266</v>
      </c>
      <c r="B341" s="54" t="s">
        <v>203</v>
      </c>
      <c r="C341" s="54" t="str">
        <f t="shared" si="111"/>
        <v>08 6 03 00000</v>
      </c>
      <c r="D341" s="54"/>
      <c r="E341" s="54"/>
      <c r="F341" s="54"/>
      <c r="G341" s="20">
        <f>G342+G347</f>
        <v>726.039</v>
      </c>
      <c r="H341" s="20">
        <f>H342+H347</f>
        <v>0</v>
      </c>
      <c r="I341" s="20">
        <f t="shared" si="123"/>
        <v>726.039</v>
      </c>
      <c r="J341" s="20">
        <f>J342+J347</f>
        <v>305</v>
      </c>
      <c r="K341" s="20">
        <f t="shared" si="119"/>
        <v>1031.039</v>
      </c>
      <c r="L341" s="20">
        <f>L342+L347</f>
        <v>840</v>
      </c>
      <c r="M341" s="20">
        <f>M342+M347</f>
        <v>0</v>
      </c>
      <c r="N341" s="90">
        <f t="shared" si="121"/>
        <v>840</v>
      </c>
      <c r="O341" s="20">
        <f>O342+O347</f>
        <v>840</v>
      </c>
      <c r="P341" s="20">
        <f>P342+P347</f>
        <v>0</v>
      </c>
      <c r="Q341" s="90">
        <f t="shared" si="122"/>
        <v>840</v>
      </c>
    </row>
    <row r="342" spans="1:17" ht="12.75" hidden="1">
      <c r="A342" s="53" t="s">
        <v>396</v>
      </c>
      <c r="B342" s="54" t="s">
        <v>397</v>
      </c>
      <c r="C342" s="54" t="str">
        <f t="shared" si="111"/>
        <v>08 6 03 74080</v>
      </c>
      <c r="D342" s="54"/>
      <c r="E342" s="54"/>
      <c r="F342" s="54"/>
      <c r="G342" s="20">
        <f aca="true" t="shared" si="124" ref="G342:M345">G343</f>
        <v>0</v>
      </c>
      <c r="H342" s="20">
        <f t="shared" si="124"/>
        <v>0</v>
      </c>
      <c r="I342" s="20">
        <f t="shared" si="123"/>
        <v>0</v>
      </c>
      <c r="J342" s="20">
        <f t="shared" si="124"/>
        <v>0</v>
      </c>
      <c r="K342" s="20">
        <f t="shared" si="119"/>
        <v>0</v>
      </c>
      <c r="L342" s="20">
        <f t="shared" si="124"/>
        <v>0</v>
      </c>
      <c r="M342" s="20">
        <f t="shared" si="124"/>
        <v>0</v>
      </c>
      <c r="N342" s="90">
        <f t="shared" si="121"/>
        <v>0</v>
      </c>
      <c r="O342" s="20">
        <f aca="true" t="shared" si="125" ref="O342:P345">O343</f>
        <v>0</v>
      </c>
      <c r="P342" s="20">
        <f t="shared" si="125"/>
        <v>0</v>
      </c>
      <c r="Q342" s="90">
        <f t="shared" si="122"/>
        <v>0</v>
      </c>
    </row>
    <row r="343" spans="1:17" ht="12.75" hidden="1">
      <c r="A343" s="53" t="s">
        <v>39</v>
      </c>
      <c r="B343" s="54" t="s">
        <v>397</v>
      </c>
      <c r="C343" s="54" t="str">
        <f t="shared" si="111"/>
        <v>08 6 03 74080</v>
      </c>
      <c r="D343" s="54" t="s">
        <v>35</v>
      </c>
      <c r="E343" s="54"/>
      <c r="F343" s="54"/>
      <c r="G343" s="20">
        <f t="shared" si="124"/>
        <v>0</v>
      </c>
      <c r="H343" s="20">
        <f t="shared" si="124"/>
        <v>0</v>
      </c>
      <c r="I343" s="20">
        <f t="shared" si="123"/>
        <v>0</v>
      </c>
      <c r="J343" s="20">
        <f t="shared" si="124"/>
        <v>0</v>
      </c>
      <c r="K343" s="20">
        <f t="shared" si="119"/>
        <v>0</v>
      </c>
      <c r="L343" s="20">
        <f t="shared" si="124"/>
        <v>0</v>
      </c>
      <c r="M343" s="20">
        <f t="shared" si="124"/>
        <v>0</v>
      </c>
      <c r="N343" s="90">
        <f t="shared" si="121"/>
        <v>0</v>
      </c>
      <c r="O343" s="20">
        <f t="shared" si="125"/>
        <v>0</v>
      </c>
      <c r="P343" s="20">
        <f t="shared" si="125"/>
        <v>0</v>
      </c>
      <c r="Q343" s="90">
        <f t="shared" si="122"/>
        <v>0</v>
      </c>
    </row>
    <row r="344" spans="1:17" ht="12.75" hidden="1">
      <c r="A344" s="53" t="s">
        <v>14</v>
      </c>
      <c r="B344" s="54" t="s">
        <v>397</v>
      </c>
      <c r="C344" s="54" t="str">
        <f t="shared" si="111"/>
        <v>08 6 03 74080</v>
      </c>
      <c r="D344" s="54" t="s">
        <v>35</v>
      </c>
      <c r="E344" s="54" t="s">
        <v>29</v>
      </c>
      <c r="F344" s="54"/>
      <c r="G344" s="20">
        <f t="shared" si="124"/>
        <v>0</v>
      </c>
      <c r="H344" s="20">
        <f t="shared" si="124"/>
        <v>0</v>
      </c>
      <c r="I344" s="20">
        <f t="shared" si="123"/>
        <v>0</v>
      </c>
      <c r="J344" s="20">
        <f t="shared" si="124"/>
        <v>0</v>
      </c>
      <c r="K344" s="20">
        <f t="shared" si="119"/>
        <v>0</v>
      </c>
      <c r="L344" s="20">
        <f t="shared" si="124"/>
        <v>0</v>
      </c>
      <c r="M344" s="20">
        <f t="shared" si="124"/>
        <v>0</v>
      </c>
      <c r="N344" s="90">
        <f t="shared" si="121"/>
        <v>0</v>
      </c>
      <c r="O344" s="20">
        <f t="shared" si="125"/>
        <v>0</v>
      </c>
      <c r="P344" s="20">
        <f t="shared" si="125"/>
        <v>0</v>
      </c>
      <c r="Q344" s="90">
        <f t="shared" si="122"/>
        <v>0</v>
      </c>
    </row>
    <row r="345" spans="1:17" ht="25.5" hidden="1">
      <c r="A345" s="53" t="s">
        <v>354</v>
      </c>
      <c r="B345" s="54" t="s">
        <v>397</v>
      </c>
      <c r="C345" s="54" t="str">
        <f t="shared" si="111"/>
        <v>08 6 03 74080</v>
      </c>
      <c r="D345" s="54" t="s">
        <v>35</v>
      </c>
      <c r="E345" s="54" t="s">
        <v>29</v>
      </c>
      <c r="F345" s="54" t="s">
        <v>355</v>
      </c>
      <c r="G345" s="20">
        <f t="shared" si="124"/>
        <v>0</v>
      </c>
      <c r="H345" s="20">
        <f t="shared" si="124"/>
        <v>0</v>
      </c>
      <c r="I345" s="20">
        <f t="shared" si="123"/>
        <v>0</v>
      </c>
      <c r="J345" s="20">
        <f t="shared" si="124"/>
        <v>0</v>
      </c>
      <c r="K345" s="20">
        <f t="shared" si="119"/>
        <v>0</v>
      </c>
      <c r="L345" s="20">
        <f t="shared" si="124"/>
        <v>0</v>
      </c>
      <c r="M345" s="20">
        <f t="shared" si="124"/>
        <v>0</v>
      </c>
      <c r="N345" s="90">
        <f t="shared" si="121"/>
        <v>0</v>
      </c>
      <c r="O345" s="20">
        <f t="shared" si="125"/>
        <v>0</v>
      </c>
      <c r="P345" s="20">
        <f t="shared" si="125"/>
        <v>0</v>
      </c>
      <c r="Q345" s="90">
        <f t="shared" si="122"/>
        <v>0</v>
      </c>
    </row>
    <row r="346" spans="1:17" ht="25.5" hidden="1">
      <c r="A346" s="53" t="s">
        <v>289</v>
      </c>
      <c r="B346" s="54" t="s">
        <v>397</v>
      </c>
      <c r="C346" s="54" t="str">
        <f t="shared" si="111"/>
        <v>08 6 03 74080</v>
      </c>
      <c r="D346" s="54" t="s">
        <v>35</v>
      </c>
      <c r="E346" s="54" t="s">
        <v>29</v>
      </c>
      <c r="F346" s="54" t="s">
        <v>288</v>
      </c>
      <c r="G346" s="20">
        <f>'приложение 6'!H407</f>
        <v>0</v>
      </c>
      <c r="H346" s="20">
        <f>'приложение 6'!I407</f>
        <v>0</v>
      </c>
      <c r="I346" s="20">
        <f t="shared" si="123"/>
        <v>0</v>
      </c>
      <c r="J346" s="20">
        <f>'приложение 6'!K407</f>
        <v>0</v>
      </c>
      <c r="K346" s="20">
        <f t="shared" si="119"/>
        <v>0</v>
      </c>
      <c r="L346" s="20">
        <f>'приложение 6'!M407</f>
        <v>0</v>
      </c>
      <c r="M346" s="20">
        <f>'приложение 6'!N407</f>
        <v>0</v>
      </c>
      <c r="N346" s="90">
        <f t="shared" si="121"/>
        <v>0</v>
      </c>
      <c r="O346" s="20">
        <f>'приложение 6'!P407</f>
        <v>0</v>
      </c>
      <c r="P346" s="20">
        <f>'приложение 6'!Q407</f>
        <v>0</v>
      </c>
      <c r="Q346" s="90">
        <f t="shared" si="122"/>
        <v>0</v>
      </c>
    </row>
    <row r="347" spans="1:17" ht="12.75">
      <c r="A347" s="53" t="s">
        <v>60</v>
      </c>
      <c r="B347" s="54" t="s">
        <v>204</v>
      </c>
      <c r="C347" s="54" t="str">
        <f>REPLACE(REPLACE(REPLACE(B347,3,," "),5,," "),8,," ")</f>
        <v>08 6 03 74130</v>
      </c>
      <c r="D347" s="54"/>
      <c r="E347" s="54"/>
      <c r="F347" s="54"/>
      <c r="G347" s="20">
        <f aca="true" t="shared" si="126" ref="G347:M350">G348</f>
        <v>726.039</v>
      </c>
      <c r="H347" s="20">
        <f t="shared" si="126"/>
        <v>0</v>
      </c>
      <c r="I347" s="20">
        <f t="shared" si="123"/>
        <v>726.039</v>
      </c>
      <c r="J347" s="20">
        <f t="shared" si="126"/>
        <v>305</v>
      </c>
      <c r="K347" s="20">
        <f t="shared" si="119"/>
        <v>1031.039</v>
      </c>
      <c r="L347" s="20">
        <f t="shared" si="126"/>
        <v>840</v>
      </c>
      <c r="M347" s="20">
        <f t="shared" si="126"/>
        <v>0</v>
      </c>
      <c r="N347" s="90">
        <f t="shared" si="121"/>
        <v>840</v>
      </c>
      <c r="O347" s="20">
        <f aca="true" t="shared" si="127" ref="O347:P350">O348</f>
        <v>840</v>
      </c>
      <c r="P347" s="20">
        <f t="shared" si="127"/>
        <v>0</v>
      </c>
      <c r="Q347" s="90">
        <f t="shared" si="122"/>
        <v>840</v>
      </c>
    </row>
    <row r="348" spans="1:17" ht="12.75">
      <c r="A348" s="53" t="s">
        <v>39</v>
      </c>
      <c r="B348" s="54" t="s">
        <v>204</v>
      </c>
      <c r="C348" s="54" t="str">
        <f>REPLACE(REPLACE(REPLACE(B348,3,," "),5,," "),8,," ")</f>
        <v>08 6 03 74130</v>
      </c>
      <c r="D348" s="54" t="s">
        <v>35</v>
      </c>
      <c r="E348" s="54"/>
      <c r="F348" s="54"/>
      <c r="G348" s="20">
        <f t="shared" si="126"/>
        <v>726.039</v>
      </c>
      <c r="H348" s="20">
        <f t="shared" si="126"/>
        <v>0</v>
      </c>
      <c r="I348" s="20">
        <f t="shared" si="123"/>
        <v>726.039</v>
      </c>
      <c r="J348" s="20">
        <f t="shared" si="126"/>
        <v>305</v>
      </c>
      <c r="K348" s="20">
        <f t="shared" si="119"/>
        <v>1031.039</v>
      </c>
      <c r="L348" s="20">
        <f t="shared" si="126"/>
        <v>840</v>
      </c>
      <c r="M348" s="20">
        <f t="shared" si="126"/>
        <v>0</v>
      </c>
      <c r="N348" s="90">
        <f t="shared" si="121"/>
        <v>840</v>
      </c>
      <c r="O348" s="20">
        <f t="shared" si="127"/>
        <v>840</v>
      </c>
      <c r="P348" s="20">
        <f t="shared" si="127"/>
        <v>0</v>
      </c>
      <c r="Q348" s="90">
        <f t="shared" si="122"/>
        <v>840</v>
      </c>
    </row>
    <row r="349" spans="1:17" ht="12.75">
      <c r="A349" s="53" t="s">
        <v>14</v>
      </c>
      <c r="B349" s="54" t="s">
        <v>204</v>
      </c>
      <c r="C349" s="54" t="str">
        <f>REPLACE(REPLACE(REPLACE(B349,3,," "),5,," "),8,," ")</f>
        <v>08 6 03 74130</v>
      </c>
      <c r="D349" s="54" t="s">
        <v>35</v>
      </c>
      <c r="E349" s="54" t="s">
        <v>29</v>
      </c>
      <c r="F349" s="54"/>
      <c r="G349" s="20">
        <f t="shared" si="126"/>
        <v>726.039</v>
      </c>
      <c r="H349" s="20">
        <f t="shared" si="126"/>
        <v>0</v>
      </c>
      <c r="I349" s="20">
        <f t="shared" si="123"/>
        <v>726.039</v>
      </c>
      <c r="J349" s="20">
        <f t="shared" si="126"/>
        <v>305</v>
      </c>
      <c r="K349" s="20">
        <f t="shared" si="119"/>
        <v>1031.039</v>
      </c>
      <c r="L349" s="20">
        <f t="shared" si="126"/>
        <v>840</v>
      </c>
      <c r="M349" s="20">
        <f t="shared" si="126"/>
        <v>0</v>
      </c>
      <c r="N349" s="90">
        <f t="shared" si="121"/>
        <v>840</v>
      </c>
      <c r="O349" s="20">
        <f t="shared" si="127"/>
        <v>840</v>
      </c>
      <c r="P349" s="20">
        <f t="shared" si="127"/>
        <v>0</v>
      </c>
      <c r="Q349" s="90">
        <f t="shared" si="122"/>
        <v>840</v>
      </c>
    </row>
    <row r="350" spans="1:17" ht="25.5">
      <c r="A350" s="53" t="s">
        <v>354</v>
      </c>
      <c r="B350" s="54" t="s">
        <v>204</v>
      </c>
      <c r="C350" s="54" t="str">
        <f>REPLACE(REPLACE(REPLACE(B350,3,," "),5,," "),8,," ")</f>
        <v>08 6 03 74130</v>
      </c>
      <c r="D350" s="54" t="s">
        <v>35</v>
      </c>
      <c r="E350" s="54" t="s">
        <v>29</v>
      </c>
      <c r="F350" s="54" t="s">
        <v>355</v>
      </c>
      <c r="G350" s="20">
        <f t="shared" si="126"/>
        <v>726.039</v>
      </c>
      <c r="H350" s="20">
        <f t="shared" si="126"/>
        <v>0</v>
      </c>
      <c r="I350" s="20">
        <f t="shared" si="123"/>
        <v>726.039</v>
      </c>
      <c r="J350" s="20">
        <f t="shared" si="126"/>
        <v>305</v>
      </c>
      <c r="K350" s="20">
        <f t="shared" si="119"/>
        <v>1031.039</v>
      </c>
      <c r="L350" s="20">
        <f t="shared" si="126"/>
        <v>840</v>
      </c>
      <c r="M350" s="20">
        <f t="shared" si="126"/>
        <v>0</v>
      </c>
      <c r="N350" s="90">
        <f t="shared" si="121"/>
        <v>840</v>
      </c>
      <c r="O350" s="20">
        <f t="shared" si="127"/>
        <v>840</v>
      </c>
      <c r="P350" s="20">
        <f t="shared" si="127"/>
        <v>0</v>
      </c>
      <c r="Q350" s="90">
        <f t="shared" si="122"/>
        <v>840</v>
      </c>
    </row>
    <row r="351" spans="1:17" ht="25.5">
      <c r="A351" s="53" t="s">
        <v>289</v>
      </c>
      <c r="B351" s="54" t="s">
        <v>204</v>
      </c>
      <c r="C351" s="54" t="str">
        <f>REPLACE(REPLACE(REPLACE(B351,3,," "),5,," "),8,," ")</f>
        <v>08 6 03 74130</v>
      </c>
      <c r="D351" s="54" t="s">
        <v>35</v>
      </c>
      <c r="E351" s="54" t="s">
        <v>29</v>
      </c>
      <c r="F351" s="54" t="s">
        <v>288</v>
      </c>
      <c r="G351" s="20">
        <f>'приложение 6'!H410</f>
        <v>726.039</v>
      </c>
      <c r="H351" s="20">
        <f>'приложение 6'!I410</f>
        <v>0</v>
      </c>
      <c r="I351" s="20">
        <f t="shared" si="123"/>
        <v>726.039</v>
      </c>
      <c r="J351" s="20">
        <f>'приложение 6'!K410</f>
        <v>305</v>
      </c>
      <c r="K351" s="20">
        <f t="shared" si="119"/>
        <v>1031.039</v>
      </c>
      <c r="L351" s="20">
        <f>'приложение 6'!M410</f>
        <v>840</v>
      </c>
      <c r="M351" s="20">
        <f>'приложение 6'!N410</f>
        <v>0</v>
      </c>
      <c r="N351" s="90">
        <f t="shared" si="121"/>
        <v>840</v>
      </c>
      <c r="O351" s="20">
        <f>'приложение 6'!P410</f>
        <v>840</v>
      </c>
      <c r="P351" s="20">
        <f>'приложение 6'!Q410</f>
        <v>0</v>
      </c>
      <c r="Q351" s="90">
        <f t="shared" si="122"/>
        <v>840</v>
      </c>
    </row>
    <row r="352" spans="1:17" ht="37.5" customHeight="1">
      <c r="A352" s="53" t="s">
        <v>613</v>
      </c>
      <c r="B352" s="54" t="s">
        <v>172</v>
      </c>
      <c r="C352" s="54" t="str">
        <f t="shared" si="111"/>
        <v>08 7 00 00000</v>
      </c>
      <c r="D352" s="54"/>
      <c r="E352" s="54"/>
      <c r="F352" s="54"/>
      <c r="G352" s="20">
        <f>G353+G359</f>
        <v>20009.02</v>
      </c>
      <c r="H352" s="20">
        <f>H353+H359</f>
        <v>0</v>
      </c>
      <c r="I352" s="20">
        <f t="shared" si="123"/>
        <v>20009.02</v>
      </c>
      <c r="J352" s="20">
        <f>J353+J359</f>
        <v>44.6</v>
      </c>
      <c r="K352" s="20">
        <f t="shared" si="119"/>
        <v>20053.62</v>
      </c>
      <c r="L352" s="20">
        <f>L353+L359</f>
        <v>20667.33</v>
      </c>
      <c r="M352" s="20">
        <f>M353+M359</f>
        <v>0</v>
      </c>
      <c r="N352" s="90">
        <f t="shared" si="121"/>
        <v>20667.33</v>
      </c>
      <c r="O352" s="20">
        <f>O353+O359</f>
        <v>21311.16</v>
      </c>
      <c r="P352" s="20">
        <f>P353+P359</f>
        <v>0</v>
      </c>
      <c r="Q352" s="90">
        <f t="shared" si="122"/>
        <v>21311.16</v>
      </c>
    </row>
    <row r="353" spans="1:17" ht="25.5">
      <c r="A353" s="53" t="s">
        <v>257</v>
      </c>
      <c r="B353" s="54" t="s">
        <v>173</v>
      </c>
      <c r="C353" s="54" t="str">
        <f t="shared" si="111"/>
        <v>08 7 01 00000</v>
      </c>
      <c r="D353" s="54"/>
      <c r="E353" s="54"/>
      <c r="F353" s="54"/>
      <c r="G353" s="20">
        <f aca="true" t="shared" si="128" ref="G353:M357">G354</f>
        <v>200</v>
      </c>
      <c r="H353" s="20">
        <f t="shared" si="128"/>
        <v>0</v>
      </c>
      <c r="I353" s="20">
        <f t="shared" si="123"/>
        <v>200</v>
      </c>
      <c r="J353" s="20">
        <f t="shared" si="128"/>
        <v>0</v>
      </c>
      <c r="K353" s="20">
        <f t="shared" si="119"/>
        <v>200</v>
      </c>
      <c r="L353" s="20">
        <f t="shared" si="128"/>
        <v>200</v>
      </c>
      <c r="M353" s="20">
        <f t="shared" si="128"/>
        <v>0</v>
      </c>
      <c r="N353" s="90">
        <f t="shared" si="121"/>
        <v>200</v>
      </c>
      <c r="O353" s="20">
        <f aca="true" t="shared" si="129" ref="O353:P357">O354</f>
        <v>200</v>
      </c>
      <c r="P353" s="20">
        <f t="shared" si="129"/>
        <v>0</v>
      </c>
      <c r="Q353" s="90">
        <f t="shared" si="122"/>
        <v>200</v>
      </c>
    </row>
    <row r="354" spans="1:17" ht="12.75">
      <c r="A354" s="53" t="s">
        <v>12</v>
      </c>
      <c r="B354" s="54" t="s">
        <v>174</v>
      </c>
      <c r="C354" s="54" t="str">
        <f t="shared" si="111"/>
        <v>08 7 01 74160</v>
      </c>
      <c r="D354" s="54"/>
      <c r="E354" s="54"/>
      <c r="F354" s="54"/>
      <c r="G354" s="20">
        <f t="shared" si="128"/>
        <v>200</v>
      </c>
      <c r="H354" s="20">
        <f t="shared" si="128"/>
        <v>0</v>
      </c>
      <c r="I354" s="20">
        <f t="shared" si="123"/>
        <v>200</v>
      </c>
      <c r="J354" s="20">
        <f t="shared" si="128"/>
        <v>0</v>
      </c>
      <c r="K354" s="20">
        <f t="shared" si="119"/>
        <v>200</v>
      </c>
      <c r="L354" s="20">
        <f t="shared" si="128"/>
        <v>200</v>
      </c>
      <c r="M354" s="20">
        <f t="shared" si="128"/>
        <v>0</v>
      </c>
      <c r="N354" s="90">
        <f t="shared" si="121"/>
        <v>200</v>
      </c>
      <c r="O354" s="20">
        <f t="shared" si="129"/>
        <v>200</v>
      </c>
      <c r="P354" s="20">
        <f t="shared" si="129"/>
        <v>0</v>
      </c>
      <c r="Q354" s="90">
        <f t="shared" si="122"/>
        <v>200</v>
      </c>
    </row>
    <row r="355" spans="1:17" ht="12.75">
      <c r="A355" s="53" t="s">
        <v>39</v>
      </c>
      <c r="B355" s="54" t="s">
        <v>174</v>
      </c>
      <c r="C355" s="54" t="str">
        <f t="shared" si="111"/>
        <v>08 7 01 74160</v>
      </c>
      <c r="D355" s="54" t="s">
        <v>35</v>
      </c>
      <c r="E355" s="54"/>
      <c r="F355" s="54"/>
      <c r="G355" s="20">
        <f t="shared" si="128"/>
        <v>200</v>
      </c>
      <c r="H355" s="20">
        <f t="shared" si="128"/>
        <v>0</v>
      </c>
      <c r="I355" s="20">
        <f t="shared" si="123"/>
        <v>200</v>
      </c>
      <c r="J355" s="20">
        <f t="shared" si="128"/>
        <v>0</v>
      </c>
      <c r="K355" s="20">
        <f t="shared" si="119"/>
        <v>200</v>
      </c>
      <c r="L355" s="20">
        <f t="shared" si="128"/>
        <v>200</v>
      </c>
      <c r="M355" s="20">
        <f t="shared" si="128"/>
        <v>0</v>
      </c>
      <c r="N355" s="90">
        <f t="shared" si="121"/>
        <v>200</v>
      </c>
      <c r="O355" s="20">
        <f t="shared" si="129"/>
        <v>200</v>
      </c>
      <c r="P355" s="20">
        <f t="shared" si="129"/>
        <v>0</v>
      </c>
      <c r="Q355" s="90">
        <f t="shared" si="122"/>
        <v>200</v>
      </c>
    </row>
    <row r="356" spans="1:17" ht="12.75">
      <c r="A356" s="53" t="s">
        <v>73</v>
      </c>
      <c r="B356" s="54" t="s">
        <v>174</v>
      </c>
      <c r="C356" s="54" t="str">
        <f t="shared" si="111"/>
        <v>08 7 01 74160</v>
      </c>
      <c r="D356" s="54" t="s">
        <v>35</v>
      </c>
      <c r="E356" s="54" t="s">
        <v>30</v>
      </c>
      <c r="F356" s="54"/>
      <c r="G356" s="20">
        <f t="shared" si="128"/>
        <v>200</v>
      </c>
      <c r="H356" s="20">
        <f t="shared" si="128"/>
        <v>0</v>
      </c>
      <c r="I356" s="20">
        <f t="shared" si="123"/>
        <v>200</v>
      </c>
      <c r="J356" s="20">
        <f t="shared" si="128"/>
        <v>0</v>
      </c>
      <c r="K356" s="20">
        <f t="shared" si="119"/>
        <v>200</v>
      </c>
      <c r="L356" s="20">
        <f t="shared" si="128"/>
        <v>200</v>
      </c>
      <c r="M356" s="20">
        <f t="shared" si="128"/>
        <v>0</v>
      </c>
      <c r="N356" s="90">
        <f t="shared" si="121"/>
        <v>200</v>
      </c>
      <c r="O356" s="20">
        <f t="shared" si="129"/>
        <v>200</v>
      </c>
      <c r="P356" s="20">
        <f t="shared" si="129"/>
        <v>0</v>
      </c>
      <c r="Q356" s="90">
        <f t="shared" si="122"/>
        <v>200</v>
      </c>
    </row>
    <row r="357" spans="1:17" ht="25.5">
      <c r="A357" s="53" t="s">
        <v>354</v>
      </c>
      <c r="B357" s="54" t="s">
        <v>174</v>
      </c>
      <c r="C357" s="54" t="str">
        <f t="shared" si="111"/>
        <v>08 7 01 74160</v>
      </c>
      <c r="D357" s="54" t="s">
        <v>35</v>
      </c>
      <c r="E357" s="54" t="s">
        <v>30</v>
      </c>
      <c r="F357" s="54" t="s">
        <v>355</v>
      </c>
      <c r="G357" s="20">
        <f t="shared" si="128"/>
        <v>200</v>
      </c>
      <c r="H357" s="20">
        <f t="shared" si="128"/>
        <v>0</v>
      </c>
      <c r="I357" s="20">
        <f t="shared" si="123"/>
        <v>200</v>
      </c>
      <c r="J357" s="20">
        <f t="shared" si="128"/>
        <v>0</v>
      </c>
      <c r="K357" s="20">
        <f t="shared" si="119"/>
        <v>200</v>
      </c>
      <c r="L357" s="20">
        <f t="shared" si="128"/>
        <v>200</v>
      </c>
      <c r="M357" s="20">
        <f t="shared" si="128"/>
        <v>0</v>
      </c>
      <c r="N357" s="90">
        <f t="shared" si="121"/>
        <v>200</v>
      </c>
      <c r="O357" s="20">
        <f t="shared" si="129"/>
        <v>200</v>
      </c>
      <c r="P357" s="20">
        <f t="shared" si="129"/>
        <v>0</v>
      </c>
      <c r="Q357" s="90">
        <f t="shared" si="122"/>
        <v>200</v>
      </c>
    </row>
    <row r="358" spans="1:17" ht="25.5">
      <c r="A358" s="53" t="s">
        <v>289</v>
      </c>
      <c r="B358" s="54" t="s">
        <v>174</v>
      </c>
      <c r="C358" s="54" t="str">
        <f t="shared" si="111"/>
        <v>08 7 01 74160</v>
      </c>
      <c r="D358" s="54" t="s">
        <v>35</v>
      </c>
      <c r="E358" s="54" t="s">
        <v>30</v>
      </c>
      <c r="F358" s="54" t="s">
        <v>288</v>
      </c>
      <c r="G358" s="20">
        <f>'приложение 6'!H314</f>
        <v>200</v>
      </c>
      <c r="H358" s="20">
        <f>'приложение 6'!I314</f>
        <v>0</v>
      </c>
      <c r="I358" s="20">
        <f t="shared" si="123"/>
        <v>200</v>
      </c>
      <c r="J358" s="20">
        <f>'приложение 6'!K314</f>
        <v>0</v>
      </c>
      <c r="K358" s="20">
        <f t="shared" si="119"/>
        <v>200</v>
      </c>
      <c r="L358" s="20">
        <f>'приложение 6'!M314</f>
        <v>200</v>
      </c>
      <c r="M358" s="20">
        <f>'приложение 6'!N314</f>
        <v>0</v>
      </c>
      <c r="N358" s="90">
        <f t="shared" si="121"/>
        <v>200</v>
      </c>
      <c r="O358" s="20">
        <f>'приложение 6'!P314</f>
        <v>200</v>
      </c>
      <c r="P358" s="20">
        <f>'приложение 6'!Q314</f>
        <v>0</v>
      </c>
      <c r="Q358" s="90">
        <f t="shared" si="122"/>
        <v>200</v>
      </c>
    </row>
    <row r="359" spans="1:17" ht="25.5">
      <c r="A359" s="53" t="s">
        <v>380</v>
      </c>
      <c r="B359" s="54" t="s">
        <v>205</v>
      </c>
      <c r="C359" s="54" t="str">
        <f t="shared" si="111"/>
        <v>08 7 02 00000</v>
      </c>
      <c r="D359" s="54"/>
      <c r="E359" s="54"/>
      <c r="F359" s="54"/>
      <c r="G359" s="20">
        <f aca="true" t="shared" si="130" ref="G359:M361">G360</f>
        <v>19809.02</v>
      </c>
      <c r="H359" s="20">
        <f t="shared" si="130"/>
        <v>0</v>
      </c>
      <c r="I359" s="20">
        <f t="shared" si="123"/>
        <v>19809.02</v>
      </c>
      <c r="J359" s="20">
        <f t="shared" si="130"/>
        <v>44.6</v>
      </c>
      <c r="K359" s="20">
        <f t="shared" si="119"/>
        <v>19853.62</v>
      </c>
      <c r="L359" s="20">
        <f t="shared" si="130"/>
        <v>20467.33</v>
      </c>
      <c r="M359" s="20">
        <f t="shared" si="130"/>
        <v>0</v>
      </c>
      <c r="N359" s="90">
        <f t="shared" si="121"/>
        <v>20467.33</v>
      </c>
      <c r="O359" s="20">
        <f aca="true" t="shared" si="131" ref="O359:P361">O360</f>
        <v>21111.16</v>
      </c>
      <c r="P359" s="20">
        <f t="shared" si="131"/>
        <v>0</v>
      </c>
      <c r="Q359" s="90">
        <f t="shared" si="122"/>
        <v>21111.16</v>
      </c>
    </row>
    <row r="360" spans="1:17" ht="12.75">
      <c r="A360" s="53" t="s">
        <v>61</v>
      </c>
      <c r="B360" s="54" t="s">
        <v>206</v>
      </c>
      <c r="C360" s="54" t="str">
        <f t="shared" si="111"/>
        <v>08 7 02 75010</v>
      </c>
      <c r="D360" s="54"/>
      <c r="E360" s="54"/>
      <c r="F360" s="54"/>
      <c r="G360" s="20">
        <f t="shared" si="130"/>
        <v>19809.02</v>
      </c>
      <c r="H360" s="20">
        <f t="shared" si="130"/>
        <v>0</v>
      </c>
      <c r="I360" s="20">
        <f t="shared" si="123"/>
        <v>19809.02</v>
      </c>
      <c r="J360" s="20">
        <f t="shared" si="130"/>
        <v>44.6</v>
      </c>
      <c r="K360" s="20">
        <f t="shared" si="119"/>
        <v>19853.62</v>
      </c>
      <c r="L360" s="20">
        <f t="shared" si="130"/>
        <v>20467.33</v>
      </c>
      <c r="M360" s="20">
        <f t="shared" si="130"/>
        <v>0</v>
      </c>
      <c r="N360" s="90">
        <f t="shared" si="121"/>
        <v>20467.33</v>
      </c>
      <c r="O360" s="20">
        <f t="shared" si="131"/>
        <v>21111.16</v>
      </c>
      <c r="P360" s="20">
        <f t="shared" si="131"/>
        <v>0</v>
      </c>
      <c r="Q360" s="90">
        <f t="shared" si="122"/>
        <v>21111.16</v>
      </c>
    </row>
    <row r="361" spans="1:17" ht="12.75">
      <c r="A361" s="53" t="s">
        <v>39</v>
      </c>
      <c r="B361" s="54" t="s">
        <v>206</v>
      </c>
      <c r="C361" s="54" t="str">
        <f t="shared" si="111"/>
        <v>08 7 02 75010</v>
      </c>
      <c r="D361" s="54" t="s">
        <v>35</v>
      </c>
      <c r="E361" s="54"/>
      <c r="F361" s="54"/>
      <c r="G361" s="20">
        <f t="shared" si="130"/>
        <v>19809.02</v>
      </c>
      <c r="H361" s="20">
        <f t="shared" si="130"/>
        <v>0</v>
      </c>
      <c r="I361" s="20">
        <f t="shared" si="123"/>
        <v>19809.02</v>
      </c>
      <c r="J361" s="20">
        <f t="shared" si="130"/>
        <v>44.6</v>
      </c>
      <c r="K361" s="20">
        <f t="shared" si="119"/>
        <v>19853.62</v>
      </c>
      <c r="L361" s="20">
        <f t="shared" si="130"/>
        <v>20467.33</v>
      </c>
      <c r="M361" s="20">
        <f t="shared" si="130"/>
        <v>0</v>
      </c>
      <c r="N361" s="90">
        <f t="shared" si="121"/>
        <v>20467.33</v>
      </c>
      <c r="O361" s="20">
        <f t="shared" si="131"/>
        <v>21111.16</v>
      </c>
      <c r="P361" s="20">
        <f t="shared" si="131"/>
        <v>0</v>
      </c>
      <c r="Q361" s="90">
        <f t="shared" si="122"/>
        <v>21111.16</v>
      </c>
    </row>
    <row r="362" spans="1:17" ht="12.75">
      <c r="A362" s="53" t="s">
        <v>72</v>
      </c>
      <c r="B362" s="54" t="s">
        <v>206</v>
      </c>
      <c r="C362" s="54" t="str">
        <f t="shared" si="111"/>
        <v>08 7 02 75010</v>
      </c>
      <c r="D362" s="54" t="s">
        <v>35</v>
      </c>
      <c r="E362" s="54" t="s">
        <v>35</v>
      </c>
      <c r="F362" s="54"/>
      <c r="G362" s="20">
        <f>G363+G365+G367+G369</f>
        <v>19809.02</v>
      </c>
      <c r="H362" s="20">
        <f>H363+H365+H367+H369</f>
        <v>0</v>
      </c>
      <c r="I362" s="20">
        <f t="shared" si="123"/>
        <v>19809.02</v>
      </c>
      <c r="J362" s="20">
        <f>J363+J365+J367+J369</f>
        <v>44.6</v>
      </c>
      <c r="K362" s="20">
        <f t="shared" si="119"/>
        <v>19853.62</v>
      </c>
      <c r="L362" s="20">
        <f>L363+L365+L367+L369</f>
        <v>20467.33</v>
      </c>
      <c r="M362" s="20">
        <f>M363+M365+M367+M369</f>
        <v>0</v>
      </c>
      <c r="N362" s="90">
        <f t="shared" si="121"/>
        <v>20467.33</v>
      </c>
      <c r="O362" s="20">
        <f>O363+O365+O367+O369</f>
        <v>21111.16</v>
      </c>
      <c r="P362" s="20">
        <f>P363+P365+P367+P369</f>
        <v>0</v>
      </c>
      <c r="Q362" s="90">
        <f t="shared" si="122"/>
        <v>21111.16</v>
      </c>
    </row>
    <row r="363" spans="1:17" ht="38.25">
      <c r="A363" s="63" t="s">
        <v>352</v>
      </c>
      <c r="B363" s="54" t="s">
        <v>206</v>
      </c>
      <c r="C363" s="54" t="str">
        <f aca="true" t="shared" si="132" ref="C363:C438">REPLACE(REPLACE(REPLACE(B363,3,," "),5,," "),8,," ")</f>
        <v>08 7 02 75010</v>
      </c>
      <c r="D363" s="54" t="s">
        <v>35</v>
      </c>
      <c r="E363" s="54" t="s">
        <v>35</v>
      </c>
      <c r="F363" s="54" t="s">
        <v>353</v>
      </c>
      <c r="G363" s="20">
        <f>G364</f>
        <v>9364.79</v>
      </c>
      <c r="H363" s="20">
        <f>H364</f>
        <v>0</v>
      </c>
      <c r="I363" s="20">
        <f t="shared" si="123"/>
        <v>9364.79</v>
      </c>
      <c r="J363" s="20">
        <f>J364</f>
        <v>0</v>
      </c>
      <c r="K363" s="20">
        <f t="shared" si="119"/>
        <v>9364.79</v>
      </c>
      <c r="L363" s="20">
        <f>L364</f>
        <v>9739.26</v>
      </c>
      <c r="M363" s="20">
        <f>M364</f>
        <v>0</v>
      </c>
      <c r="N363" s="90">
        <f t="shared" si="121"/>
        <v>9739.26</v>
      </c>
      <c r="O363" s="20">
        <f>O364</f>
        <v>10128.72</v>
      </c>
      <c r="P363" s="20">
        <f>P364</f>
        <v>0</v>
      </c>
      <c r="Q363" s="90">
        <f t="shared" si="122"/>
        <v>10128.72</v>
      </c>
    </row>
    <row r="364" spans="1:17" ht="12.75">
      <c r="A364" s="53" t="s">
        <v>367</v>
      </c>
      <c r="B364" s="54" t="s">
        <v>206</v>
      </c>
      <c r="C364" s="54" t="str">
        <f t="shared" si="132"/>
        <v>08 7 02 75010</v>
      </c>
      <c r="D364" s="54" t="s">
        <v>35</v>
      </c>
      <c r="E364" s="54" t="s">
        <v>35</v>
      </c>
      <c r="F364" s="54" t="s">
        <v>366</v>
      </c>
      <c r="G364" s="20">
        <f>'приложение 6'!H451</f>
        <v>9364.79</v>
      </c>
      <c r="H364" s="20">
        <f>'приложение 6'!I451</f>
        <v>0</v>
      </c>
      <c r="I364" s="20">
        <f t="shared" si="123"/>
        <v>9364.79</v>
      </c>
      <c r="J364" s="20">
        <f>'приложение 6'!K451</f>
        <v>0</v>
      </c>
      <c r="K364" s="20">
        <f t="shared" si="119"/>
        <v>9364.79</v>
      </c>
      <c r="L364" s="20">
        <f>'приложение 6'!M451</f>
        <v>9739.26</v>
      </c>
      <c r="M364" s="20">
        <f>'приложение 6'!N451</f>
        <v>0</v>
      </c>
      <c r="N364" s="90">
        <f t="shared" si="121"/>
        <v>9739.26</v>
      </c>
      <c r="O364" s="20">
        <f>'приложение 6'!P451</f>
        <v>10128.72</v>
      </c>
      <c r="P364" s="20">
        <f>'приложение 6'!Q451</f>
        <v>0</v>
      </c>
      <c r="Q364" s="90">
        <f t="shared" si="122"/>
        <v>10128.72</v>
      </c>
    </row>
    <row r="365" spans="1:17" ht="25.5">
      <c r="A365" s="53" t="s">
        <v>354</v>
      </c>
      <c r="B365" s="54" t="s">
        <v>206</v>
      </c>
      <c r="C365" s="54" t="str">
        <f t="shared" si="132"/>
        <v>08 7 02 75010</v>
      </c>
      <c r="D365" s="54" t="s">
        <v>35</v>
      </c>
      <c r="E365" s="54" t="s">
        <v>35</v>
      </c>
      <c r="F365" s="54" t="s">
        <v>355</v>
      </c>
      <c r="G365" s="20">
        <f>G366</f>
        <v>9200.23</v>
      </c>
      <c r="H365" s="20">
        <f>H366</f>
        <v>0</v>
      </c>
      <c r="I365" s="20">
        <f t="shared" si="123"/>
        <v>9200.23</v>
      </c>
      <c r="J365" s="20">
        <f>J366</f>
        <v>44.6</v>
      </c>
      <c r="K365" s="20">
        <f t="shared" si="119"/>
        <v>9244.83</v>
      </c>
      <c r="L365" s="20">
        <f>L366</f>
        <v>9484.07</v>
      </c>
      <c r="M365" s="20">
        <f>M366</f>
        <v>0</v>
      </c>
      <c r="N365" s="90">
        <f t="shared" si="121"/>
        <v>9484.07</v>
      </c>
      <c r="O365" s="20">
        <f>O366</f>
        <v>9738.44</v>
      </c>
      <c r="P365" s="20">
        <f>P366</f>
        <v>0</v>
      </c>
      <c r="Q365" s="90">
        <f t="shared" si="122"/>
        <v>9738.44</v>
      </c>
    </row>
    <row r="366" spans="1:17" ht="25.5">
      <c r="A366" s="53" t="s">
        <v>289</v>
      </c>
      <c r="B366" s="54" t="s">
        <v>206</v>
      </c>
      <c r="C366" s="54" t="str">
        <f t="shared" si="132"/>
        <v>08 7 02 75010</v>
      </c>
      <c r="D366" s="54" t="s">
        <v>35</v>
      </c>
      <c r="E366" s="54" t="s">
        <v>35</v>
      </c>
      <c r="F366" s="54" t="s">
        <v>288</v>
      </c>
      <c r="G366" s="20">
        <f>'приложение 6'!H453</f>
        <v>9200.23</v>
      </c>
      <c r="H366" s="20">
        <f>'приложение 6'!I453</f>
        <v>0</v>
      </c>
      <c r="I366" s="20">
        <f t="shared" si="123"/>
        <v>9200.23</v>
      </c>
      <c r="J366" s="20">
        <f>'приложение 6'!K453</f>
        <v>44.6</v>
      </c>
      <c r="K366" s="20">
        <f t="shared" si="119"/>
        <v>9244.83</v>
      </c>
      <c r="L366" s="20">
        <f>'приложение 6'!M453</f>
        <v>9484.07</v>
      </c>
      <c r="M366" s="20">
        <f>'приложение 6'!N453</f>
        <v>0</v>
      </c>
      <c r="N366" s="90">
        <f t="shared" si="121"/>
        <v>9484.07</v>
      </c>
      <c r="O366" s="20">
        <f>'приложение 6'!P453</f>
        <v>9738.44</v>
      </c>
      <c r="P366" s="20">
        <f>'приложение 6'!Q453</f>
        <v>0</v>
      </c>
      <c r="Q366" s="90">
        <f t="shared" si="122"/>
        <v>9738.44</v>
      </c>
    </row>
    <row r="367" spans="1:17" ht="19.5" customHeight="1" hidden="1">
      <c r="A367" s="53" t="s">
        <v>359</v>
      </c>
      <c r="B367" s="54" t="s">
        <v>206</v>
      </c>
      <c r="C367" s="54" t="str">
        <f t="shared" si="132"/>
        <v>08 7 02 75010</v>
      </c>
      <c r="D367" s="54" t="s">
        <v>35</v>
      </c>
      <c r="E367" s="54" t="s">
        <v>35</v>
      </c>
      <c r="F367" s="54" t="s">
        <v>360</v>
      </c>
      <c r="G367" s="20">
        <f>G368</f>
        <v>0</v>
      </c>
      <c r="H367" s="20">
        <f>H368</f>
        <v>0</v>
      </c>
      <c r="I367" s="20">
        <f t="shared" si="123"/>
        <v>0</v>
      </c>
      <c r="J367" s="20">
        <f>J368</f>
        <v>0</v>
      </c>
      <c r="K367" s="20">
        <f t="shared" si="119"/>
        <v>0</v>
      </c>
      <c r="L367" s="20">
        <f>L368</f>
        <v>0</v>
      </c>
      <c r="M367" s="20">
        <f>M368</f>
        <v>0</v>
      </c>
      <c r="N367" s="90">
        <f t="shared" si="121"/>
        <v>0</v>
      </c>
      <c r="O367" s="20">
        <f>O368</f>
        <v>0</v>
      </c>
      <c r="P367" s="20">
        <f>P368</f>
        <v>0</v>
      </c>
      <c r="Q367" s="90">
        <f t="shared" si="122"/>
        <v>0</v>
      </c>
    </row>
    <row r="368" spans="1:17" ht="25.5" customHeight="1" hidden="1">
      <c r="A368" s="53" t="s">
        <v>296</v>
      </c>
      <c r="B368" s="54" t="s">
        <v>206</v>
      </c>
      <c r="C368" s="54" t="str">
        <f t="shared" si="132"/>
        <v>08 7 02 75010</v>
      </c>
      <c r="D368" s="54" t="s">
        <v>35</v>
      </c>
      <c r="E368" s="54" t="s">
        <v>35</v>
      </c>
      <c r="F368" s="54" t="s">
        <v>295</v>
      </c>
      <c r="G368" s="20">
        <f>'приложение 6'!H455</f>
        <v>0</v>
      </c>
      <c r="H368" s="20">
        <f>'приложение 6'!I455</f>
        <v>0</v>
      </c>
      <c r="I368" s="20">
        <f t="shared" si="123"/>
        <v>0</v>
      </c>
      <c r="J368" s="20">
        <f>'приложение 6'!K455</f>
        <v>0</v>
      </c>
      <c r="K368" s="20">
        <f t="shared" si="119"/>
        <v>0</v>
      </c>
      <c r="L368" s="20">
        <f>'приложение 6'!M455</f>
        <v>0</v>
      </c>
      <c r="M368" s="20">
        <f>'приложение 6'!N455</f>
        <v>0</v>
      </c>
      <c r="N368" s="90">
        <f t="shared" si="121"/>
        <v>0</v>
      </c>
      <c r="O368" s="20">
        <f>'приложение 6'!P455</f>
        <v>0</v>
      </c>
      <c r="P368" s="20">
        <f>'приложение 6'!Q455</f>
        <v>0</v>
      </c>
      <c r="Q368" s="90">
        <f t="shared" si="122"/>
        <v>0</v>
      </c>
    </row>
    <row r="369" spans="1:17" ht="17.25" customHeight="1">
      <c r="A369" s="66" t="s">
        <v>356</v>
      </c>
      <c r="B369" s="54" t="s">
        <v>206</v>
      </c>
      <c r="C369" s="54" t="str">
        <f t="shared" si="132"/>
        <v>08 7 02 75010</v>
      </c>
      <c r="D369" s="54" t="s">
        <v>35</v>
      </c>
      <c r="E369" s="54" t="s">
        <v>35</v>
      </c>
      <c r="F369" s="54" t="s">
        <v>357</v>
      </c>
      <c r="G369" s="20">
        <f>G370+G371</f>
        <v>1244</v>
      </c>
      <c r="H369" s="20">
        <f>H370+H371</f>
        <v>0</v>
      </c>
      <c r="I369" s="20">
        <f t="shared" si="123"/>
        <v>1244</v>
      </c>
      <c r="J369" s="20">
        <f>J370+J371</f>
        <v>0</v>
      </c>
      <c r="K369" s="20">
        <f t="shared" si="119"/>
        <v>1244</v>
      </c>
      <c r="L369" s="20">
        <f>L370+L371</f>
        <v>1244</v>
      </c>
      <c r="M369" s="20">
        <f>M370+M371</f>
        <v>0</v>
      </c>
      <c r="N369" s="90">
        <f t="shared" si="121"/>
        <v>1244</v>
      </c>
      <c r="O369" s="20">
        <f>O370+O371</f>
        <v>1244</v>
      </c>
      <c r="P369" s="20">
        <f>P370+P371</f>
        <v>0</v>
      </c>
      <c r="Q369" s="90">
        <f t="shared" si="122"/>
        <v>1244</v>
      </c>
    </row>
    <row r="370" spans="1:17" ht="17.25" customHeight="1" hidden="1">
      <c r="A370" s="66" t="s">
        <v>368</v>
      </c>
      <c r="B370" s="54" t="s">
        <v>206</v>
      </c>
      <c r="C370" s="54" t="str">
        <f>REPLACE(REPLACE(REPLACE(B370,3,," "),5,," "),8,," ")</f>
        <v>08 7 02 75010</v>
      </c>
      <c r="D370" s="54" t="s">
        <v>35</v>
      </c>
      <c r="E370" s="54" t="s">
        <v>35</v>
      </c>
      <c r="F370" s="54" t="s">
        <v>369</v>
      </c>
      <c r="G370" s="20">
        <f>'приложение 6'!H457</f>
        <v>0</v>
      </c>
      <c r="H370" s="20">
        <f>'приложение 6'!I457</f>
        <v>0</v>
      </c>
      <c r="I370" s="20">
        <f t="shared" si="123"/>
        <v>0</v>
      </c>
      <c r="J370" s="20">
        <f>'приложение 6'!K457</f>
        <v>0</v>
      </c>
      <c r="K370" s="20">
        <f t="shared" si="119"/>
        <v>0</v>
      </c>
      <c r="L370" s="20">
        <f>'приложение 6'!M457</f>
        <v>0</v>
      </c>
      <c r="M370" s="20">
        <f>'приложение 6'!N457</f>
        <v>0</v>
      </c>
      <c r="N370" s="90">
        <f t="shared" si="121"/>
        <v>0</v>
      </c>
      <c r="O370" s="20">
        <f>'приложение 6'!P457</f>
        <v>0</v>
      </c>
      <c r="P370" s="20">
        <f>'приложение 6'!Q457</f>
        <v>0</v>
      </c>
      <c r="Q370" s="90">
        <f t="shared" si="122"/>
        <v>0</v>
      </c>
    </row>
    <row r="371" spans="1:17" ht="16.5" customHeight="1">
      <c r="A371" s="66" t="s">
        <v>292</v>
      </c>
      <c r="B371" s="54" t="s">
        <v>206</v>
      </c>
      <c r="C371" s="54" t="str">
        <f t="shared" si="132"/>
        <v>08 7 02 75010</v>
      </c>
      <c r="D371" s="54" t="s">
        <v>35</v>
      </c>
      <c r="E371" s="54" t="s">
        <v>35</v>
      </c>
      <c r="F371" s="54" t="s">
        <v>287</v>
      </c>
      <c r="G371" s="20">
        <f>'приложение 6'!H458</f>
        <v>1244</v>
      </c>
      <c r="H371" s="20">
        <f>'приложение 6'!I458</f>
        <v>0</v>
      </c>
      <c r="I371" s="20">
        <f t="shared" si="123"/>
        <v>1244</v>
      </c>
      <c r="J371" s="20">
        <f>'приложение 6'!K458</f>
        <v>0</v>
      </c>
      <c r="K371" s="20">
        <f t="shared" si="119"/>
        <v>1244</v>
      </c>
      <c r="L371" s="20">
        <f>'приложение 6'!M458</f>
        <v>1244</v>
      </c>
      <c r="M371" s="20">
        <f>'приложение 6'!N458</f>
        <v>0</v>
      </c>
      <c r="N371" s="90">
        <f t="shared" si="121"/>
        <v>1244</v>
      </c>
      <c r="O371" s="20">
        <f>'приложение 6'!P458</f>
        <v>1244</v>
      </c>
      <c r="P371" s="20">
        <f>'приложение 6'!Q458</f>
        <v>0</v>
      </c>
      <c r="Q371" s="90">
        <f t="shared" si="122"/>
        <v>1244</v>
      </c>
    </row>
    <row r="372" spans="1:17" ht="25.5">
      <c r="A372" s="53" t="s">
        <v>614</v>
      </c>
      <c r="B372" s="54" t="s">
        <v>207</v>
      </c>
      <c r="C372" s="54" t="str">
        <f t="shared" si="132"/>
        <v>09 0 00 00000</v>
      </c>
      <c r="D372" s="54"/>
      <c r="E372" s="54"/>
      <c r="F372" s="54"/>
      <c r="G372" s="20">
        <f>G373+G408</f>
        <v>20648.9</v>
      </c>
      <c r="H372" s="20">
        <f>H373+H408</f>
        <v>-153.95999999999998</v>
      </c>
      <c r="I372" s="20">
        <f t="shared" si="123"/>
        <v>20494.940000000002</v>
      </c>
      <c r="J372" s="20">
        <f>J373+J408</f>
        <v>-9908.4</v>
      </c>
      <c r="K372" s="20">
        <f t="shared" si="119"/>
        <v>10586.540000000003</v>
      </c>
      <c r="L372" s="20">
        <f>L373+L408</f>
        <v>10679.6</v>
      </c>
      <c r="M372" s="20">
        <f>M373+M408</f>
        <v>0</v>
      </c>
      <c r="N372" s="90">
        <f t="shared" si="121"/>
        <v>10679.6</v>
      </c>
      <c r="O372" s="20">
        <f>O373+O408</f>
        <v>11139.59</v>
      </c>
      <c r="P372" s="20">
        <f>P373+P408</f>
        <v>0</v>
      </c>
      <c r="Q372" s="90">
        <f t="shared" si="122"/>
        <v>11139.59</v>
      </c>
    </row>
    <row r="373" spans="1:17" ht="26.25" customHeight="1">
      <c r="A373" s="53" t="s">
        <v>347</v>
      </c>
      <c r="B373" s="54" t="s">
        <v>208</v>
      </c>
      <c r="C373" s="54" t="str">
        <f t="shared" si="132"/>
        <v>09 1 00 00000</v>
      </c>
      <c r="D373" s="54"/>
      <c r="E373" s="54"/>
      <c r="F373" s="54"/>
      <c r="G373" s="20">
        <f>G374+G386+G396</f>
        <v>11165.1</v>
      </c>
      <c r="H373" s="20">
        <f>H374+H386+H396</f>
        <v>88.55000000000001</v>
      </c>
      <c r="I373" s="20">
        <f t="shared" si="123"/>
        <v>11253.65</v>
      </c>
      <c r="J373" s="20">
        <f>J374+J386+J396</f>
        <v>-9946.4</v>
      </c>
      <c r="K373" s="20">
        <f t="shared" si="119"/>
        <v>1307.25</v>
      </c>
      <c r="L373" s="20">
        <f>L374+L386+L396</f>
        <v>941.9</v>
      </c>
      <c r="M373" s="20">
        <f>M374+M386+M396</f>
        <v>0</v>
      </c>
      <c r="N373" s="90">
        <f t="shared" si="121"/>
        <v>941.9</v>
      </c>
      <c r="O373" s="20">
        <f>O374+O386+O396</f>
        <v>1113.3</v>
      </c>
      <c r="P373" s="20">
        <f>P374+P386+P396</f>
        <v>0</v>
      </c>
      <c r="Q373" s="90">
        <f t="shared" si="122"/>
        <v>1113.3</v>
      </c>
    </row>
    <row r="374" spans="1:17" ht="38.25" customHeight="1">
      <c r="A374" s="53" t="s">
        <v>423</v>
      </c>
      <c r="B374" s="54" t="s">
        <v>399</v>
      </c>
      <c r="C374" s="54" t="str">
        <f t="shared" si="132"/>
        <v>09 1 01 00000</v>
      </c>
      <c r="D374" s="54"/>
      <c r="E374" s="54"/>
      <c r="F374" s="54"/>
      <c r="G374" s="20">
        <f>G375</f>
        <v>6600</v>
      </c>
      <c r="H374" s="20">
        <f>H375</f>
        <v>-100</v>
      </c>
      <c r="I374" s="20">
        <f t="shared" si="123"/>
        <v>6500</v>
      </c>
      <c r="J374" s="20">
        <f>J375</f>
        <v>-6500</v>
      </c>
      <c r="K374" s="20">
        <f t="shared" si="119"/>
        <v>0</v>
      </c>
      <c r="L374" s="20">
        <f>L375</f>
        <v>0</v>
      </c>
      <c r="M374" s="20">
        <f>M375</f>
        <v>0</v>
      </c>
      <c r="N374" s="90">
        <f t="shared" si="121"/>
        <v>0</v>
      </c>
      <c r="O374" s="20">
        <f>O375</f>
        <v>0</v>
      </c>
      <c r="P374" s="20">
        <f>P375</f>
        <v>0</v>
      </c>
      <c r="Q374" s="90">
        <f t="shared" si="122"/>
        <v>0</v>
      </c>
    </row>
    <row r="375" spans="1:17" ht="12.75">
      <c r="A375" s="53" t="s">
        <v>74</v>
      </c>
      <c r="B375" s="54" t="s">
        <v>401</v>
      </c>
      <c r="C375" s="54" t="str">
        <f t="shared" si="132"/>
        <v>09 1 01 74030</v>
      </c>
      <c r="D375" s="54"/>
      <c r="E375" s="54"/>
      <c r="F375" s="54"/>
      <c r="G375" s="20">
        <f>G376+G382</f>
        <v>6600</v>
      </c>
      <c r="H375" s="20">
        <f>H376+H382</f>
        <v>-100</v>
      </c>
      <c r="I375" s="20">
        <f t="shared" si="123"/>
        <v>6500</v>
      </c>
      <c r="J375" s="20">
        <f>J376+J382</f>
        <v>-6500</v>
      </c>
      <c r="K375" s="20">
        <f t="shared" si="119"/>
        <v>0</v>
      </c>
      <c r="L375" s="20">
        <f>L376+L382</f>
        <v>0</v>
      </c>
      <c r="M375" s="20">
        <f>M376+M382</f>
        <v>0</v>
      </c>
      <c r="N375" s="90">
        <f t="shared" si="121"/>
        <v>0</v>
      </c>
      <c r="O375" s="20">
        <f>O376+O382</f>
        <v>0</v>
      </c>
      <c r="P375" s="20">
        <f>P376+P382</f>
        <v>0</v>
      </c>
      <c r="Q375" s="90">
        <f t="shared" si="122"/>
        <v>0</v>
      </c>
    </row>
    <row r="376" spans="1:17" ht="12.75">
      <c r="A376" s="53" t="s">
        <v>17</v>
      </c>
      <c r="B376" s="54" t="s">
        <v>401</v>
      </c>
      <c r="C376" s="54" t="str">
        <f t="shared" si="132"/>
        <v>09 1 01 74030</v>
      </c>
      <c r="D376" s="54" t="s">
        <v>36</v>
      </c>
      <c r="E376" s="54"/>
      <c r="F376" s="54"/>
      <c r="G376" s="20">
        <f>G377</f>
        <v>6600</v>
      </c>
      <c r="H376" s="20">
        <f>H377</f>
        <v>-100</v>
      </c>
      <c r="I376" s="20">
        <f t="shared" si="123"/>
        <v>6500</v>
      </c>
      <c r="J376" s="20">
        <f>J377</f>
        <v>-6500</v>
      </c>
      <c r="K376" s="20">
        <f t="shared" si="119"/>
        <v>0</v>
      </c>
      <c r="L376" s="20">
        <f>L377</f>
        <v>0</v>
      </c>
      <c r="M376" s="20">
        <f>M377</f>
        <v>0</v>
      </c>
      <c r="N376" s="90">
        <f t="shared" si="121"/>
        <v>0</v>
      </c>
      <c r="O376" s="20">
        <f>O377</f>
        <v>0</v>
      </c>
      <c r="P376" s="20">
        <f>P377</f>
        <v>0</v>
      </c>
      <c r="Q376" s="90">
        <f t="shared" si="122"/>
        <v>0</v>
      </c>
    </row>
    <row r="377" spans="1:17" ht="12.75">
      <c r="A377" s="53" t="s">
        <v>18</v>
      </c>
      <c r="B377" s="54" t="s">
        <v>401</v>
      </c>
      <c r="C377" s="54" t="str">
        <f t="shared" si="132"/>
        <v>09 1 01 74030</v>
      </c>
      <c r="D377" s="54" t="s">
        <v>36</v>
      </c>
      <c r="E377" s="54" t="s">
        <v>35</v>
      </c>
      <c r="F377" s="54"/>
      <c r="G377" s="20">
        <f>G378+G380</f>
        <v>6600</v>
      </c>
      <c r="H377" s="20">
        <f>H378+H380</f>
        <v>-100</v>
      </c>
      <c r="I377" s="20">
        <f t="shared" si="123"/>
        <v>6500</v>
      </c>
      <c r="J377" s="20">
        <f>J378+J380</f>
        <v>-6500</v>
      </c>
      <c r="K377" s="20">
        <f t="shared" si="119"/>
        <v>0</v>
      </c>
      <c r="L377" s="20">
        <f>L378+L380</f>
        <v>0</v>
      </c>
      <c r="M377" s="20">
        <f>M378+M380</f>
        <v>0</v>
      </c>
      <c r="N377" s="90">
        <f t="shared" si="121"/>
        <v>0</v>
      </c>
      <c r="O377" s="20">
        <f>O378+O380</f>
        <v>0</v>
      </c>
      <c r="P377" s="20">
        <f>P378+P380</f>
        <v>0</v>
      </c>
      <c r="Q377" s="90">
        <f t="shared" si="122"/>
        <v>0</v>
      </c>
    </row>
    <row r="378" spans="1:17" ht="25.5">
      <c r="A378" s="53" t="s">
        <v>354</v>
      </c>
      <c r="B378" s="54" t="s">
        <v>401</v>
      </c>
      <c r="C378" s="54" t="str">
        <f t="shared" si="132"/>
        <v>09 1 01 74030</v>
      </c>
      <c r="D378" s="54" t="s">
        <v>36</v>
      </c>
      <c r="E378" s="54" t="s">
        <v>35</v>
      </c>
      <c r="F378" s="54" t="s">
        <v>355</v>
      </c>
      <c r="G378" s="20">
        <f>G379</f>
        <v>6600</v>
      </c>
      <c r="H378" s="20">
        <f>H379</f>
        <v>-100</v>
      </c>
      <c r="I378" s="20">
        <f t="shared" si="123"/>
        <v>6500</v>
      </c>
      <c r="J378" s="20">
        <f>J379</f>
        <v>-6500</v>
      </c>
      <c r="K378" s="20">
        <f t="shared" si="119"/>
        <v>0</v>
      </c>
      <c r="L378" s="20">
        <f>L379</f>
        <v>0</v>
      </c>
      <c r="M378" s="20">
        <f>M379</f>
        <v>0</v>
      </c>
      <c r="N378" s="90">
        <f t="shared" si="121"/>
        <v>0</v>
      </c>
      <c r="O378" s="20">
        <f>O379</f>
        <v>0</v>
      </c>
      <c r="P378" s="20">
        <f>P379</f>
        <v>0</v>
      </c>
      <c r="Q378" s="90">
        <f t="shared" si="122"/>
        <v>0</v>
      </c>
    </row>
    <row r="379" spans="1:17" ht="25.5">
      <c r="A379" s="53" t="s">
        <v>289</v>
      </c>
      <c r="B379" s="54" t="s">
        <v>401</v>
      </c>
      <c r="C379" s="54" t="str">
        <f t="shared" si="132"/>
        <v>09 1 01 74030</v>
      </c>
      <c r="D379" s="54" t="s">
        <v>36</v>
      </c>
      <c r="E379" s="54" t="s">
        <v>35</v>
      </c>
      <c r="F379" s="54" t="s">
        <v>288</v>
      </c>
      <c r="G379" s="20">
        <f>'приложение 6'!H501</f>
        <v>6600</v>
      </c>
      <c r="H379" s="20">
        <f>'приложение 6'!I501</f>
        <v>-100</v>
      </c>
      <c r="I379" s="20">
        <f t="shared" si="123"/>
        <v>6500</v>
      </c>
      <c r="J379" s="20">
        <f>'приложение 6'!K501</f>
        <v>-6500</v>
      </c>
      <c r="K379" s="20">
        <f t="shared" si="119"/>
        <v>0</v>
      </c>
      <c r="L379" s="20">
        <f>'приложение 6'!M501</f>
        <v>0</v>
      </c>
      <c r="M379" s="20">
        <f>'приложение 6'!N501</f>
        <v>0</v>
      </c>
      <c r="N379" s="90">
        <f t="shared" si="121"/>
        <v>0</v>
      </c>
      <c r="O379" s="20">
        <f>'приложение 6'!P501</f>
        <v>0</v>
      </c>
      <c r="P379" s="20">
        <f>'приложение 6'!Q501</f>
        <v>0</v>
      </c>
      <c r="Q379" s="90">
        <f t="shared" si="122"/>
        <v>0</v>
      </c>
    </row>
    <row r="380" spans="1:17" ht="25.5" customHeight="1" hidden="1">
      <c r="A380" s="53" t="s">
        <v>365</v>
      </c>
      <c r="B380" s="54" t="s">
        <v>401</v>
      </c>
      <c r="C380" s="54" t="str">
        <f t="shared" si="132"/>
        <v>09 1 01 74030</v>
      </c>
      <c r="D380" s="54" t="s">
        <v>36</v>
      </c>
      <c r="E380" s="54" t="s">
        <v>35</v>
      </c>
      <c r="F380" s="54" t="s">
        <v>364</v>
      </c>
      <c r="G380" s="20">
        <f>G381</f>
        <v>0</v>
      </c>
      <c r="H380" s="20">
        <f>H381</f>
        <v>0</v>
      </c>
      <c r="I380" s="20">
        <f t="shared" si="123"/>
        <v>0</v>
      </c>
      <c r="J380" s="20">
        <f>J381</f>
        <v>0</v>
      </c>
      <c r="K380" s="20">
        <f t="shared" si="119"/>
        <v>0</v>
      </c>
      <c r="L380" s="20">
        <f>L381</f>
        <v>0</v>
      </c>
      <c r="M380" s="20">
        <f>M381</f>
        <v>0</v>
      </c>
      <c r="N380" s="90">
        <f t="shared" si="121"/>
        <v>0</v>
      </c>
      <c r="O380" s="20">
        <f>O381</f>
        <v>0</v>
      </c>
      <c r="P380" s="20">
        <f>P381</f>
        <v>0</v>
      </c>
      <c r="Q380" s="90">
        <f t="shared" si="122"/>
        <v>0</v>
      </c>
    </row>
    <row r="381" spans="1:17" ht="12.75" customHeight="1" hidden="1">
      <c r="A381" s="53" t="s">
        <v>291</v>
      </c>
      <c r="B381" s="54" t="s">
        <v>401</v>
      </c>
      <c r="C381" s="54" t="str">
        <f t="shared" si="132"/>
        <v>09 1 01 74030</v>
      </c>
      <c r="D381" s="54" t="s">
        <v>36</v>
      </c>
      <c r="E381" s="54" t="s">
        <v>35</v>
      </c>
      <c r="F381" s="54" t="s">
        <v>290</v>
      </c>
      <c r="G381" s="20">
        <f>'приложение 6'!H503</f>
        <v>0</v>
      </c>
      <c r="H381" s="20">
        <f>'приложение 6'!I503</f>
        <v>0</v>
      </c>
      <c r="I381" s="20">
        <f t="shared" si="123"/>
        <v>0</v>
      </c>
      <c r="J381" s="20">
        <f>'приложение 6'!K503</f>
        <v>0</v>
      </c>
      <c r="K381" s="20">
        <f t="shared" si="119"/>
        <v>0</v>
      </c>
      <c r="L381" s="20">
        <f>'приложение 6'!M503</f>
        <v>0</v>
      </c>
      <c r="M381" s="20">
        <f>'приложение 6'!N503</f>
        <v>0</v>
      </c>
      <c r="N381" s="90">
        <f t="shared" si="121"/>
        <v>0</v>
      </c>
      <c r="O381" s="20">
        <f>'приложение 6'!P503</f>
        <v>0</v>
      </c>
      <c r="P381" s="20">
        <f>'приложение 6'!Q503</f>
        <v>0</v>
      </c>
      <c r="Q381" s="90">
        <f t="shared" si="122"/>
        <v>0</v>
      </c>
    </row>
    <row r="382" spans="1:17" ht="12.75" customHeight="1" hidden="1">
      <c r="A382" s="53" t="s">
        <v>451</v>
      </c>
      <c r="B382" s="54" t="s">
        <v>401</v>
      </c>
      <c r="C382" s="54" t="str">
        <f t="shared" si="132"/>
        <v>09 1 01 74030</v>
      </c>
      <c r="D382" s="54" t="s">
        <v>450</v>
      </c>
      <c r="E382" s="54"/>
      <c r="F382" s="54"/>
      <c r="G382" s="20">
        <f aca="true" t="shared" si="133" ref="G382:M384">G383</f>
        <v>0</v>
      </c>
      <c r="H382" s="20">
        <f t="shared" si="133"/>
        <v>0</v>
      </c>
      <c r="I382" s="20">
        <f t="shared" si="123"/>
        <v>0</v>
      </c>
      <c r="J382" s="20">
        <f t="shared" si="133"/>
        <v>0</v>
      </c>
      <c r="K382" s="20">
        <f t="shared" si="119"/>
        <v>0</v>
      </c>
      <c r="L382" s="20">
        <f t="shared" si="133"/>
        <v>0</v>
      </c>
      <c r="M382" s="20">
        <f t="shared" si="133"/>
        <v>0</v>
      </c>
      <c r="N382" s="90">
        <f t="shared" si="121"/>
        <v>0</v>
      </c>
      <c r="O382" s="20">
        <f aca="true" t="shared" si="134" ref="O382:P384">O383</f>
        <v>0</v>
      </c>
      <c r="P382" s="20">
        <f t="shared" si="134"/>
        <v>0</v>
      </c>
      <c r="Q382" s="90">
        <f t="shared" si="122"/>
        <v>0</v>
      </c>
    </row>
    <row r="383" spans="1:17" ht="12.75" customHeight="1" hidden="1">
      <c r="A383" s="53" t="s">
        <v>452</v>
      </c>
      <c r="B383" s="54" t="s">
        <v>401</v>
      </c>
      <c r="C383" s="54" t="str">
        <f t="shared" si="132"/>
        <v>09 1 01 74030</v>
      </c>
      <c r="D383" s="54" t="s">
        <v>450</v>
      </c>
      <c r="E383" s="54" t="s">
        <v>32</v>
      </c>
      <c r="F383" s="54"/>
      <c r="G383" s="20">
        <f t="shared" si="133"/>
        <v>0</v>
      </c>
      <c r="H383" s="20">
        <f t="shared" si="133"/>
        <v>0</v>
      </c>
      <c r="I383" s="20">
        <f t="shared" si="123"/>
        <v>0</v>
      </c>
      <c r="J383" s="20">
        <f t="shared" si="133"/>
        <v>0</v>
      </c>
      <c r="K383" s="20">
        <f t="shared" si="119"/>
        <v>0</v>
      </c>
      <c r="L383" s="20">
        <f t="shared" si="133"/>
        <v>0</v>
      </c>
      <c r="M383" s="20">
        <f t="shared" si="133"/>
        <v>0</v>
      </c>
      <c r="N383" s="90">
        <f t="shared" si="121"/>
        <v>0</v>
      </c>
      <c r="O383" s="20">
        <f t="shared" si="134"/>
        <v>0</v>
      </c>
      <c r="P383" s="20">
        <f t="shared" si="134"/>
        <v>0</v>
      </c>
      <c r="Q383" s="90">
        <f t="shared" si="122"/>
        <v>0</v>
      </c>
    </row>
    <row r="384" spans="1:17" ht="25.5" customHeight="1" hidden="1">
      <c r="A384" s="53" t="s">
        <v>365</v>
      </c>
      <c r="B384" s="54" t="s">
        <v>401</v>
      </c>
      <c r="C384" s="54" t="str">
        <f t="shared" si="132"/>
        <v>09 1 01 74030</v>
      </c>
      <c r="D384" s="54" t="s">
        <v>450</v>
      </c>
      <c r="E384" s="54" t="s">
        <v>32</v>
      </c>
      <c r="F384" s="54" t="s">
        <v>364</v>
      </c>
      <c r="G384" s="20">
        <f t="shared" si="133"/>
        <v>0</v>
      </c>
      <c r="H384" s="20">
        <f t="shared" si="133"/>
        <v>0</v>
      </c>
      <c r="I384" s="20">
        <f t="shared" si="123"/>
        <v>0</v>
      </c>
      <c r="J384" s="20">
        <f t="shared" si="133"/>
        <v>0</v>
      </c>
      <c r="K384" s="20">
        <f t="shared" si="119"/>
        <v>0</v>
      </c>
      <c r="L384" s="20">
        <f t="shared" si="133"/>
        <v>0</v>
      </c>
      <c r="M384" s="20">
        <f t="shared" si="133"/>
        <v>0</v>
      </c>
      <c r="N384" s="90">
        <f t="shared" si="121"/>
        <v>0</v>
      </c>
      <c r="O384" s="20">
        <f t="shared" si="134"/>
        <v>0</v>
      </c>
      <c r="P384" s="20">
        <f t="shared" si="134"/>
        <v>0</v>
      </c>
      <c r="Q384" s="90">
        <f t="shared" si="122"/>
        <v>0</v>
      </c>
    </row>
    <row r="385" spans="1:17" ht="12.75" customHeight="1" hidden="1">
      <c r="A385" s="53" t="s">
        <v>291</v>
      </c>
      <c r="B385" s="54" t="s">
        <v>401</v>
      </c>
      <c r="C385" s="54" t="str">
        <f t="shared" si="132"/>
        <v>09 1 01 74030</v>
      </c>
      <c r="D385" s="54" t="s">
        <v>450</v>
      </c>
      <c r="E385" s="54" t="s">
        <v>32</v>
      </c>
      <c r="F385" s="54" t="s">
        <v>290</v>
      </c>
      <c r="G385" s="20">
        <f>'приложение 6'!H553</f>
        <v>0</v>
      </c>
      <c r="H385" s="20">
        <f>'приложение 6'!I553</f>
        <v>0</v>
      </c>
      <c r="I385" s="20">
        <f t="shared" si="123"/>
        <v>0</v>
      </c>
      <c r="J385" s="20">
        <f>'приложение 6'!K553</f>
        <v>0</v>
      </c>
      <c r="K385" s="20">
        <f t="shared" si="119"/>
        <v>0</v>
      </c>
      <c r="L385" s="20">
        <f>'приложение 6'!M553</f>
        <v>0</v>
      </c>
      <c r="M385" s="20">
        <f>'приложение 6'!N553</f>
        <v>0</v>
      </c>
      <c r="N385" s="90">
        <f t="shared" si="121"/>
        <v>0</v>
      </c>
      <c r="O385" s="20">
        <f>'приложение 6'!P553</f>
        <v>0</v>
      </c>
      <c r="P385" s="20">
        <f>'приложение 6'!Q553</f>
        <v>0</v>
      </c>
      <c r="Q385" s="90">
        <f t="shared" si="122"/>
        <v>0</v>
      </c>
    </row>
    <row r="386" spans="1:17" ht="25.5" customHeight="1">
      <c r="A386" s="53" t="s">
        <v>268</v>
      </c>
      <c r="B386" s="54" t="s">
        <v>209</v>
      </c>
      <c r="C386" s="54" t="str">
        <f t="shared" si="132"/>
        <v>09 1 02 00000</v>
      </c>
      <c r="D386" s="54"/>
      <c r="E386" s="54"/>
      <c r="F386" s="54"/>
      <c r="G386" s="20">
        <f>G387</f>
        <v>965.1</v>
      </c>
      <c r="H386" s="20">
        <f>H387</f>
        <v>188.55</v>
      </c>
      <c r="I386" s="20">
        <f t="shared" si="123"/>
        <v>1153.65</v>
      </c>
      <c r="J386" s="20">
        <f>J387</f>
        <v>153.6</v>
      </c>
      <c r="K386" s="20">
        <f t="shared" si="119"/>
        <v>1307.25</v>
      </c>
      <c r="L386" s="20">
        <f>L387</f>
        <v>941.9</v>
      </c>
      <c r="M386" s="20">
        <f>M387</f>
        <v>0</v>
      </c>
      <c r="N386" s="90">
        <f t="shared" si="121"/>
        <v>941.9</v>
      </c>
      <c r="O386" s="20">
        <f>O387</f>
        <v>1113.3</v>
      </c>
      <c r="P386" s="20">
        <f>P387</f>
        <v>0</v>
      </c>
      <c r="Q386" s="90">
        <f t="shared" si="122"/>
        <v>1113.3</v>
      </c>
    </row>
    <row r="387" spans="1:17" ht="12.75">
      <c r="A387" s="53" t="s">
        <v>62</v>
      </c>
      <c r="B387" s="54" t="s">
        <v>210</v>
      </c>
      <c r="C387" s="54" t="str">
        <f t="shared" si="132"/>
        <v>09 1 02 75020</v>
      </c>
      <c r="D387" s="54"/>
      <c r="E387" s="54"/>
      <c r="F387" s="54"/>
      <c r="G387" s="20">
        <f>G388+G392</f>
        <v>965.1</v>
      </c>
      <c r="H387" s="20">
        <f>H388+H392</f>
        <v>188.55</v>
      </c>
      <c r="I387" s="20">
        <f t="shared" si="123"/>
        <v>1153.65</v>
      </c>
      <c r="J387" s="20">
        <f>J388+J392</f>
        <v>153.6</v>
      </c>
      <c r="K387" s="20">
        <f t="shared" si="119"/>
        <v>1307.25</v>
      </c>
      <c r="L387" s="20">
        <f>L388+L392</f>
        <v>941.9</v>
      </c>
      <c r="M387" s="20">
        <f>M388+M392</f>
        <v>0</v>
      </c>
      <c r="N387" s="90">
        <f t="shared" si="121"/>
        <v>941.9</v>
      </c>
      <c r="O387" s="20">
        <f>O388+O392</f>
        <v>1113.3</v>
      </c>
      <c r="P387" s="20">
        <f>P388+P392</f>
        <v>0</v>
      </c>
      <c r="Q387" s="90">
        <f t="shared" si="122"/>
        <v>1113.3</v>
      </c>
    </row>
    <row r="388" spans="1:17" ht="12.75">
      <c r="A388" s="53" t="s">
        <v>17</v>
      </c>
      <c r="B388" s="54" t="s">
        <v>210</v>
      </c>
      <c r="C388" s="54" t="str">
        <f t="shared" si="132"/>
        <v>09 1 02 75020</v>
      </c>
      <c r="D388" s="54" t="s">
        <v>36</v>
      </c>
      <c r="E388" s="54"/>
      <c r="F388" s="54"/>
      <c r="G388" s="20">
        <f aca="true" t="shared" si="135" ref="G388:M390">G389</f>
        <v>965.1</v>
      </c>
      <c r="H388" s="20">
        <f t="shared" si="135"/>
        <v>188.55</v>
      </c>
      <c r="I388" s="20">
        <f t="shared" si="123"/>
        <v>1153.65</v>
      </c>
      <c r="J388" s="20">
        <f t="shared" si="135"/>
        <v>153.6</v>
      </c>
      <c r="K388" s="20">
        <f t="shared" si="119"/>
        <v>1307.25</v>
      </c>
      <c r="L388" s="20">
        <f t="shared" si="135"/>
        <v>941.9</v>
      </c>
      <c r="M388" s="20">
        <f t="shared" si="135"/>
        <v>0</v>
      </c>
      <c r="N388" s="90">
        <f t="shared" si="121"/>
        <v>941.9</v>
      </c>
      <c r="O388" s="20">
        <f aca="true" t="shared" si="136" ref="O388:P390">O389</f>
        <v>1113.3</v>
      </c>
      <c r="P388" s="20">
        <f t="shared" si="136"/>
        <v>0</v>
      </c>
      <c r="Q388" s="90">
        <f t="shared" si="122"/>
        <v>1113.3</v>
      </c>
    </row>
    <row r="389" spans="1:17" ht="12.75">
      <c r="A389" s="53" t="s">
        <v>18</v>
      </c>
      <c r="B389" s="54" t="s">
        <v>210</v>
      </c>
      <c r="C389" s="54" t="str">
        <f t="shared" si="132"/>
        <v>09 1 02 75020</v>
      </c>
      <c r="D389" s="54" t="s">
        <v>36</v>
      </c>
      <c r="E389" s="54" t="s">
        <v>35</v>
      </c>
      <c r="F389" s="54"/>
      <c r="G389" s="20">
        <f t="shared" si="135"/>
        <v>965.1</v>
      </c>
      <c r="H389" s="20">
        <f t="shared" si="135"/>
        <v>188.55</v>
      </c>
      <c r="I389" s="20">
        <f t="shared" si="123"/>
        <v>1153.65</v>
      </c>
      <c r="J389" s="20">
        <f t="shared" si="135"/>
        <v>153.6</v>
      </c>
      <c r="K389" s="20">
        <f t="shared" si="119"/>
        <v>1307.25</v>
      </c>
      <c r="L389" s="20">
        <f t="shared" si="135"/>
        <v>941.9</v>
      </c>
      <c r="M389" s="20">
        <f t="shared" si="135"/>
        <v>0</v>
      </c>
      <c r="N389" s="90">
        <f t="shared" si="121"/>
        <v>941.9</v>
      </c>
      <c r="O389" s="20">
        <f t="shared" si="136"/>
        <v>1113.3</v>
      </c>
      <c r="P389" s="20">
        <f t="shared" si="136"/>
        <v>0</v>
      </c>
      <c r="Q389" s="90">
        <f t="shared" si="122"/>
        <v>1113.3</v>
      </c>
    </row>
    <row r="390" spans="1:17" ht="25.5">
      <c r="A390" s="53" t="s">
        <v>354</v>
      </c>
      <c r="B390" s="54" t="s">
        <v>210</v>
      </c>
      <c r="C390" s="54" t="str">
        <f t="shared" si="132"/>
        <v>09 1 02 75020</v>
      </c>
      <c r="D390" s="54" t="s">
        <v>36</v>
      </c>
      <c r="E390" s="54" t="s">
        <v>35</v>
      </c>
      <c r="F390" s="54" t="s">
        <v>355</v>
      </c>
      <c r="G390" s="20">
        <f t="shared" si="135"/>
        <v>965.1</v>
      </c>
      <c r="H390" s="20">
        <f t="shared" si="135"/>
        <v>188.55</v>
      </c>
      <c r="I390" s="20">
        <f t="shared" si="123"/>
        <v>1153.65</v>
      </c>
      <c r="J390" s="20">
        <f t="shared" si="135"/>
        <v>153.6</v>
      </c>
      <c r="K390" s="20">
        <f t="shared" si="119"/>
        <v>1307.25</v>
      </c>
      <c r="L390" s="20">
        <f t="shared" si="135"/>
        <v>941.9</v>
      </c>
      <c r="M390" s="20">
        <f t="shared" si="135"/>
        <v>0</v>
      </c>
      <c r="N390" s="90">
        <f t="shared" si="121"/>
        <v>941.9</v>
      </c>
      <c r="O390" s="20">
        <f t="shared" si="136"/>
        <v>1113.3</v>
      </c>
      <c r="P390" s="20">
        <f t="shared" si="136"/>
        <v>0</v>
      </c>
      <c r="Q390" s="90">
        <f t="shared" si="122"/>
        <v>1113.3</v>
      </c>
    </row>
    <row r="391" spans="1:17" ht="25.5">
      <c r="A391" s="53" t="s">
        <v>289</v>
      </c>
      <c r="B391" s="54" t="s">
        <v>210</v>
      </c>
      <c r="C391" s="54" t="str">
        <f t="shared" si="132"/>
        <v>09 1 02 75020</v>
      </c>
      <c r="D391" s="54" t="s">
        <v>36</v>
      </c>
      <c r="E391" s="54" t="s">
        <v>35</v>
      </c>
      <c r="F391" s="54" t="s">
        <v>288</v>
      </c>
      <c r="G391" s="20">
        <f>'приложение 6'!H507</f>
        <v>965.1</v>
      </c>
      <c r="H391" s="20">
        <f>'приложение 6'!I507</f>
        <v>188.55</v>
      </c>
      <c r="I391" s="20">
        <f t="shared" si="123"/>
        <v>1153.65</v>
      </c>
      <c r="J391" s="20">
        <f>'приложение 6'!K507</f>
        <v>153.6</v>
      </c>
      <c r="K391" s="20">
        <f t="shared" si="119"/>
        <v>1307.25</v>
      </c>
      <c r="L391" s="20">
        <f>'приложение 6'!M507</f>
        <v>941.9</v>
      </c>
      <c r="M391" s="20">
        <f>'приложение 6'!N507</f>
        <v>0</v>
      </c>
      <c r="N391" s="90">
        <f t="shared" si="121"/>
        <v>941.9</v>
      </c>
      <c r="O391" s="20">
        <f>'приложение 6'!P507</f>
        <v>1113.3</v>
      </c>
      <c r="P391" s="20">
        <f>'приложение 6'!Q507</f>
        <v>0</v>
      </c>
      <c r="Q391" s="90">
        <f t="shared" si="122"/>
        <v>1113.3</v>
      </c>
    </row>
    <row r="392" spans="1:17" ht="12.75" hidden="1">
      <c r="A392" s="53" t="s">
        <v>451</v>
      </c>
      <c r="B392" s="54" t="s">
        <v>210</v>
      </c>
      <c r="C392" s="54" t="str">
        <f>REPLACE(REPLACE(REPLACE(B392,3,," "),5,," "),8,," ")</f>
        <v>09 1 02 75020</v>
      </c>
      <c r="D392" s="54" t="s">
        <v>450</v>
      </c>
      <c r="E392" s="54"/>
      <c r="F392" s="54"/>
      <c r="G392" s="20">
        <f aca="true" t="shared" si="137" ref="G392:M394">G393</f>
        <v>0</v>
      </c>
      <c r="H392" s="20">
        <f t="shared" si="137"/>
        <v>0</v>
      </c>
      <c r="I392" s="20">
        <f t="shared" si="123"/>
        <v>0</v>
      </c>
      <c r="J392" s="20">
        <f t="shared" si="137"/>
        <v>0</v>
      </c>
      <c r="K392" s="20">
        <f t="shared" si="119"/>
        <v>0</v>
      </c>
      <c r="L392" s="20">
        <f t="shared" si="137"/>
        <v>0</v>
      </c>
      <c r="M392" s="20">
        <f t="shared" si="137"/>
        <v>0</v>
      </c>
      <c r="N392" s="90">
        <f t="shared" si="121"/>
        <v>0</v>
      </c>
      <c r="O392" s="20">
        <f aca="true" t="shared" si="138" ref="O392:P394">O393</f>
        <v>0</v>
      </c>
      <c r="P392" s="20">
        <f t="shared" si="138"/>
        <v>0</v>
      </c>
      <c r="Q392" s="90">
        <f t="shared" si="122"/>
        <v>0</v>
      </c>
    </row>
    <row r="393" spans="1:17" ht="12.75" hidden="1">
      <c r="A393" s="53" t="s">
        <v>452</v>
      </c>
      <c r="B393" s="54" t="s">
        <v>210</v>
      </c>
      <c r="C393" s="54" t="str">
        <f>REPLACE(REPLACE(REPLACE(B393,3,," "),5,," "),8,," ")</f>
        <v>09 1 02 75020</v>
      </c>
      <c r="D393" s="54" t="s">
        <v>450</v>
      </c>
      <c r="E393" s="54" t="s">
        <v>32</v>
      </c>
      <c r="F393" s="54"/>
      <c r="G393" s="20">
        <f t="shared" si="137"/>
        <v>0</v>
      </c>
      <c r="H393" s="20">
        <f t="shared" si="137"/>
        <v>0</v>
      </c>
      <c r="I393" s="20">
        <f t="shared" si="123"/>
        <v>0</v>
      </c>
      <c r="J393" s="20">
        <f t="shared" si="137"/>
        <v>0</v>
      </c>
      <c r="K393" s="20">
        <f aca="true" t="shared" si="139" ref="K393:K456">I393+J393</f>
        <v>0</v>
      </c>
      <c r="L393" s="20">
        <f t="shared" si="137"/>
        <v>0</v>
      </c>
      <c r="M393" s="20">
        <f t="shared" si="137"/>
        <v>0</v>
      </c>
      <c r="N393" s="90">
        <f t="shared" si="121"/>
        <v>0</v>
      </c>
      <c r="O393" s="20">
        <f t="shared" si="138"/>
        <v>0</v>
      </c>
      <c r="P393" s="20">
        <f t="shared" si="138"/>
        <v>0</v>
      </c>
      <c r="Q393" s="90">
        <f t="shared" si="122"/>
        <v>0</v>
      </c>
    </row>
    <row r="394" spans="1:17" ht="25.5" hidden="1">
      <c r="A394" s="53" t="s">
        <v>354</v>
      </c>
      <c r="B394" s="54" t="s">
        <v>210</v>
      </c>
      <c r="C394" s="54" t="str">
        <f>REPLACE(REPLACE(REPLACE(B394,3,," "),5,," "),8,," ")</f>
        <v>09 1 02 75020</v>
      </c>
      <c r="D394" s="54" t="s">
        <v>450</v>
      </c>
      <c r="E394" s="54" t="s">
        <v>32</v>
      </c>
      <c r="F394" s="54" t="s">
        <v>355</v>
      </c>
      <c r="G394" s="20">
        <f t="shared" si="137"/>
        <v>0</v>
      </c>
      <c r="H394" s="20">
        <f t="shared" si="137"/>
        <v>0</v>
      </c>
      <c r="I394" s="20">
        <f t="shared" si="123"/>
        <v>0</v>
      </c>
      <c r="J394" s="20">
        <f t="shared" si="137"/>
        <v>0</v>
      </c>
      <c r="K394" s="20">
        <f t="shared" si="139"/>
        <v>0</v>
      </c>
      <c r="L394" s="20">
        <f t="shared" si="137"/>
        <v>0</v>
      </c>
      <c r="M394" s="20">
        <f t="shared" si="137"/>
        <v>0</v>
      </c>
      <c r="N394" s="90">
        <f t="shared" si="121"/>
        <v>0</v>
      </c>
      <c r="O394" s="20">
        <f t="shared" si="138"/>
        <v>0</v>
      </c>
      <c r="P394" s="20">
        <f t="shared" si="138"/>
        <v>0</v>
      </c>
      <c r="Q394" s="90">
        <f t="shared" si="122"/>
        <v>0</v>
      </c>
    </row>
    <row r="395" spans="1:17" ht="25.5" hidden="1">
      <c r="A395" s="53" t="s">
        <v>289</v>
      </c>
      <c r="B395" s="54" t="s">
        <v>210</v>
      </c>
      <c r="C395" s="54" t="str">
        <f>REPLACE(REPLACE(REPLACE(B395,3,," "),5,," "),8,," ")</f>
        <v>09 1 02 75020</v>
      </c>
      <c r="D395" s="54" t="s">
        <v>450</v>
      </c>
      <c r="E395" s="54" t="s">
        <v>32</v>
      </c>
      <c r="F395" s="54" t="s">
        <v>288</v>
      </c>
      <c r="G395" s="20">
        <f>'приложение 6'!H557</f>
        <v>0</v>
      </c>
      <c r="H395" s="20">
        <f>'приложение 6'!I557</f>
        <v>0</v>
      </c>
      <c r="I395" s="20">
        <f t="shared" si="123"/>
        <v>0</v>
      </c>
      <c r="J395" s="20">
        <f>'приложение 6'!K557</f>
        <v>0</v>
      </c>
      <c r="K395" s="20">
        <f t="shared" si="139"/>
        <v>0</v>
      </c>
      <c r="L395" s="20">
        <f>'приложение 6'!M557</f>
        <v>0</v>
      </c>
      <c r="M395" s="20">
        <f>'приложение 6'!N557</f>
        <v>0</v>
      </c>
      <c r="N395" s="90">
        <f aca="true" t="shared" si="140" ref="N395:N458">L395+M395</f>
        <v>0</v>
      </c>
      <c r="O395" s="20">
        <f>'приложение 6'!P557</f>
        <v>0</v>
      </c>
      <c r="P395" s="20">
        <f>'приложение 6'!Q557</f>
        <v>0</v>
      </c>
      <c r="Q395" s="90">
        <f aca="true" t="shared" si="141" ref="Q395:Q458">O395+P395</f>
        <v>0</v>
      </c>
    </row>
    <row r="396" spans="1:17" ht="25.5" customHeight="1">
      <c r="A396" s="53" t="s">
        <v>403</v>
      </c>
      <c r="B396" s="54" t="s">
        <v>402</v>
      </c>
      <c r="C396" s="54" t="str">
        <f t="shared" si="132"/>
        <v>09 1 03 00000</v>
      </c>
      <c r="D396" s="54"/>
      <c r="E396" s="54"/>
      <c r="F396" s="54"/>
      <c r="G396" s="20">
        <f>G397</f>
        <v>3600</v>
      </c>
      <c r="H396" s="20">
        <f>H397</f>
        <v>0</v>
      </c>
      <c r="I396" s="20">
        <f t="shared" si="123"/>
        <v>3600</v>
      </c>
      <c r="J396" s="20">
        <f>J397</f>
        <v>-3600</v>
      </c>
      <c r="K396" s="20">
        <f t="shared" si="139"/>
        <v>0</v>
      </c>
      <c r="L396" s="20">
        <f>L397</f>
        <v>0</v>
      </c>
      <c r="M396" s="20">
        <f>M397</f>
        <v>0</v>
      </c>
      <c r="N396" s="90">
        <f t="shared" si="140"/>
        <v>0</v>
      </c>
      <c r="O396" s="20">
        <f>O397</f>
        <v>0</v>
      </c>
      <c r="P396" s="20">
        <f>P397</f>
        <v>0</v>
      </c>
      <c r="Q396" s="90">
        <f t="shared" si="141"/>
        <v>0</v>
      </c>
    </row>
    <row r="397" spans="1:17" ht="12.75">
      <c r="A397" s="53" t="s">
        <v>74</v>
      </c>
      <c r="B397" s="54" t="s">
        <v>404</v>
      </c>
      <c r="C397" s="54" t="str">
        <f t="shared" si="132"/>
        <v>09 1 03 74010</v>
      </c>
      <c r="D397" s="54"/>
      <c r="E397" s="54"/>
      <c r="F397" s="54"/>
      <c r="G397" s="20">
        <f>G398+G404</f>
        <v>3600</v>
      </c>
      <c r="H397" s="20">
        <f>H398+H404</f>
        <v>0</v>
      </c>
      <c r="I397" s="20">
        <f t="shared" si="123"/>
        <v>3600</v>
      </c>
      <c r="J397" s="20">
        <f>J398+J404</f>
        <v>-3600</v>
      </c>
      <c r="K397" s="20">
        <f t="shared" si="139"/>
        <v>0</v>
      </c>
      <c r="L397" s="20">
        <f>L398+L404</f>
        <v>0</v>
      </c>
      <c r="M397" s="20">
        <f>M398+M404</f>
        <v>0</v>
      </c>
      <c r="N397" s="90">
        <f t="shared" si="140"/>
        <v>0</v>
      </c>
      <c r="O397" s="20">
        <f>O398+O404</f>
        <v>0</v>
      </c>
      <c r="P397" s="20">
        <f>P398+P404</f>
        <v>0</v>
      </c>
      <c r="Q397" s="90">
        <f t="shared" si="141"/>
        <v>0</v>
      </c>
    </row>
    <row r="398" spans="1:17" ht="12.75">
      <c r="A398" s="53" t="s">
        <v>17</v>
      </c>
      <c r="B398" s="54" t="s">
        <v>404</v>
      </c>
      <c r="C398" s="54" t="str">
        <f t="shared" si="132"/>
        <v>09 1 03 74010</v>
      </c>
      <c r="D398" s="54" t="s">
        <v>36</v>
      </c>
      <c r="E398" s="54"/>
      <c r="F398" s="54"/>
      <c r="G398" s="20">
        <f>G399</f>
        <v>3600</v>
      </c>
      <c r="H398" s="20">
        <f>H399</f>
        <v>0</v>
      </c>
      <c r="I398" s="20">
        <f t="shared" si="123"/>
        <v>3600</v>
      </c>
      <c r="J398" s="20">
        <f>J399</f>
        <v>-3600</v>
      </c>
      <c r="K398" s="20">
        <f t="shared" si="139"/>
        <v>0</v>
      </c>
      <c r="L398" s="20">
        <f>L399</f>
        <v>0</v>
      </c>
      <c r="M398" s="20">
        <f>M399</f>
        <v>0</v>
      </c>
      <c r="N398" s="90">
        <f t="shared" si="140"/>
        <v>0</v>
      </c>
      <c r="O398" s="20">
        <f>O399</f>
        <v>0</v>
      </c>
      <c r="P398" s="20">
        <f>P399</f>
        <v>0</v>
      </c>
      <c r="Q398" s="90">
        <f t="shared" si="141"/>
        <v>0</v>
      </c>
    </row>
    <row r="399" spans="1:17" ht="12.75">
      <c r="A399" s="53" t="s">
        <v>18</v>
      </c>
      <c r="B399" s="54" t="s">
        <v>404</v>
      </c>
      <c r="C399" s="54" t="str">
        <f t="shared" si="132"/>
        <v>09 1 03 74010</v>
      </c>
      <c r="D399" s="54" t="s">
        <v>36</v>
      </c>
      <c r="E399" s="54" t="s">
        <v>35</v>
      </c>
      <c r="F399" s="54"/>
      <c r="G399" s="20">
        <f>G400+G402</f>
        <v>3600</v>
      </c>
      <c r="H399" s="20">
        <f>H400+H402</f>
        <v>0</v>
      </c>
      <c r="I399" s="20">
        <f t="shared" si="123"/>
        <v>3600</v>
      </c>
      <c r="J399" s="20">
        <f>J400+J402</f>
        <v>-3600</v>
      </c>
      <c r="K399" s="20">
        <f t="shared" si="139"/>
        <v>0</v>
      </c>
      <c r="L399" s="20">
        <f>L400+L402</f>
        <v>0</v>
      </c>
      <c r="M399" s="20">
        <f>M400+M402</f>
        <v>0</v>
      </c>
      <c r="N399" s="90">
        <f t="shared" si="140"/>
        <v>0</v>
      </c>
      <c r="O399" s="20">
        <f>O400+O402</f>
        <v>0</v>
      </c>
      <c r="P399" s="20">
        <f>P400+P402</f>
        <v>0</v>
      </c>
      <c r="Q399" s="90">
        <f t="shared" si="141"/>
        <v>0</v>
      </c>
    </row>
    <row r="400" spans="1:17" ht="25.5">
      <c r="A400" s="53" t="s">
        <v>354</v>
      </c>
      <c r="B400" s="54" t="s">
        <v>404</v>
      </c>
      <c r="C400" s="54" t="str">
        <f t="shared" si="132"/>
        <v>09 1 03 74010</v>
      </c>
      <c r="D400" s="54" t="s">
        <v>36</v>
      </c>
      <c r="E400" s="54" t="s">
        <v>35</v>
      </c>
      <c r="F400" s="54" t="s">
        <v>355</v>
      </c>
      <c r="G400" s="20">
        <f>G401</f>
        <v>3600</v>
      </c>
      <c r="H400" s="20">
        <f>H401</f>
        <v>0</v>
      </c>
      <c r="I400" s="20">
        <f t="shared" si="123"/>
        <v>3600</v>
      </c>
      <c r="J400" s="20">
        <f>J401</f>
        <v>-3600</v>
      </c>
      <c r="K400" s="20">
        <f t="shared" si="139"/>
        <v>0</v>
      </c>
      <c r="L400" s="20">
        <f>L401</f>
        <v>0</v>
      </c>
      <c r="M400" s="20">
        <f>M401</f>
        <v>0</v>
      </c>
      <c r="N400" s="90">
        <f t="shared" si="140"/>
        <v>0</v>
      </c>
      <c r="O400" s="20">
        <f>O401</f>
        <v>0</v>
      </c>
      <c r="P400" s="20">
        <f>P401</f>
        <v>0</v>
      </c>
      <c r="Q400" s="90">
        <f t="shared" si="141"/>
        <v>0</v>
      </c>
    </row>
    <row r="401" spans="1:17" ht="25.5">
      <c r="A401" s="53" t="s">
        <v>289</v>
      </c>
      <c r="B401" s="54" t="s">
        <v>404</v>
      </c>
      <c r="C401" s="54" t="str">
        <f t="shared" si="132"/>
        <v>09 1 03 74010</v>
      </c>
      <c r="D401" s="54" t="s">
        <v>36</v>
      </c>
      <c r="E401" s="54" t="s">
        <v>35</v>
      </c>
      <c r="F401" s="54" t="s">
        <v>288</v>
      </c>
      <c r="G401" s="20">
        <f>'приложение 6'!H511</f>
        <v>3600</v>
      </c>
      <c r="H401" s="20">
        <f>'приложение 6'!I511</f>
        <v>0</v>
      </c>
      <c r="I401" s="20">
        <f aca="true" t="shared" si="142" ref="I401:I464">G401+H401</f>
        <v>3600</v>
      </c>
      <c r="J401" s="20">
        <f>'приложение 6'!K511</f>
        <v>-3600</v>
      </c>
      <c r="K401" s="20">
        <f t="shared" si="139"/>
        <v>0</v>
      </c>
      <c r="L401" s="20">
        <f>'приложение 6'!M511</f>
        <v>0</v>
      </c>
      <c r="M401" s="20">
        <f>'приложение 6'!N511</f>
        <v>0</v>
      </c>
      <c r="N401" s="90">
        <f t="shared" si="140"/>
        <v>0</v>
      </c>
      <c r="O401" s="20">
        <f>'приложение 6'!P511</f>
        <v>0</v>
      </c>
      <c r="P401" s="20">
        <f>'приложение 6'!Q511</f>
        <v>0</v>
      </c>
      <c r="Q401" s="90">
        <f t="shared" si="141"/>
        <v>0</v>
      </c>
    </row>
    <row r="402" spans="1:17" ht="25.5" hidden="1">
      <c r="A402" s="53" t="s">
        <v>365</v>
      </c>
      <c r="B402" s="54" t="s">
        <v>404</v>
      </c>
      <c r="C402" s="54" t="str">
        <f t="shared" si="132"/>
        <v>09 1 03 74010</v>
      </c>
      <c r="D402" s="54" t="s">
        <v>36</v>
      </c>
      <c r="E402" s="54" t="s">
        <v>35</v>
      </c>
      <c r="F402" s="54" t="s">
        <v>364</v>
      </c>
      <c r="G402" s="20">
        <f>G403</f>
        <v>0</v>
      </c>
      <c r="H402" s="20">
        <f>H403</f>
        <v>0</v>
      </c>
      <c r="I402" s="20">
        <f t="shared" si="142"/>
        <v>0</v>
      </c>
      <c r="J402" s="20">
        <f>J403</f>
        <v>0</v>
      </c>
      <c r="K402" s="20">
        <f t="shared" si="139"/>
        <v>0</v>
      </c>
      <c r="L402" s="20">
        <f>L403</f>
        <v>0</v>
      </c>
      <c r="M402" s="20">
        <f>M403</f>
        <v>0</v>
      </c>
      <c r="N402" s="90">
        <f t="shared" si="140"/>
        <v>0</v>
      </c>
      <c r="O402" s="20">
        <f>O403</f>
        <v>0</v>
      </c>
      <c r="P402" s="20">
        <f>P403</f>
        <v>0</v>
      </c>
      <c r="Q402" s="90">
        <f t="shared" si="141"/>
        <v>0</v>
      </c>
    </row>
    <row r="403" spans="1:17" ht="12.75" hidden="1">
      <c r="A403" s="53" t="s">
        <v>291</v>
      </c>
      <c r="B403" s="54" t="s">
        <v>404</v>
      </c>
      <c r="C403" s="54" t="str">
        <f t="shared" si="132"/>
        <v>09 1 03 74010</v>
      </c>
      <c r="D403" s="54" t="s">
        <v>36</v>
      </c>
      <c r="E403" s="54" t="s">
        <v>35</v>
      </c>
      <c r="F403" s="54" t="s">
        <v>290</v>
      </c>
      <c r="G403" s="20">
        <f>'приложение 6'!H513</f>
        <v>0</v>
      </c>
      <c r="H403" s="20">
        <f>'приложение 6'!I513</f>
        <v>0</v>
      </c>
      <c r="I403" s="20">
        <f t="shared" si="142"/>
        <v>0</v>
      </c>
      <c r="J403" s="20">
        <f>'приложение 6'!K513</f>
        <v>0</v>
      </c>
      <c r="K403" s="20">
        <f t="shared" si="139"/>
        <v>0</v>
      </c>
      <c r="L403" s="20">
        <f>'приложение 6'!M513</f>
        <v>0</v>
      </c>
      <c r="M403" s="20">
        <f>'приложение 6'!N513</f>
        <v>0</v>
      </c>
      <c r="N403" s="90">
        <f t="shared" si="140"/>
        <v>0</v>
      </c>
      <c r="O403" s="20">
        <f>'приложение 6'!P513</f>
        <v>0</v>
      </c>
      <c r="P403" s="20">
        <f>'приложение 6'!Q513</f>
        <v>0</v>
      </c>
      <c r="Q403" s="90">
        <f t="shared" si="141"/>
        <v>0</v>
      </c>
    </row>
    <row r="404" spans="1:17" ht="12.75" hidden="1">
      <c r="A404" s="53" t="s">
        <v>451</v>
      </c>
      <c r="B404" s="54" t="s">
        <v>404</v>
      </c>
      <c r="C404" s="54" t="str">
        <f t="shared" si="132"/>
        <v>09 1 03 74010</v>
      </c>
      <c r="D404" s="54" t="s">
        <v>450</v>
      </c>
      <c r="E404" s="54"/>
      <c r="F404" s="54"/>
      <c r="G404" s="20">
        <f aca="true" t="shared" si="143" ref="G404:M406">G405</f>
        <v>0</v>
      </c>
      <c r="H404" s="20">
        <f t="shared" si="143"/>
        <v>0</v>
      </c>
      <c r="I404" s="20">
        <f t="shared" si="142"/>
        <v>0</v>
      </c>
      <c r="J404" s="20">
        <f t="shared" si="143"/>
        <v>0</v>
      </c>
      <c r="K404" s="20">
        <f t="shared" si="139"/>
        <v>0</v>
      </c>
      <c r="L404" s="20">
        <f t="shared" si="143"/>
        <v>0</v>
      </c>
      <c r="M404" s="20">
        <f t="shared" si="143"/>
        <v>0</v>
      </c>
      <c r="N404" s="90">
        <f t="shared" si="140"/>
        <v>0</v>
      </c>
      <c r="O404" s="20">
        <f aca="true" t="shared" si="144" ref="O404:P406">O405</f>
        <v>0</v>
      </c>
      <c r="P404" s="20">
        <f t="shared" si="144"/>
        <v>0</v>
      </c>
      <c r="Q404" s="90">
        <f t="shared" si="141"/>
        <v>0</v>
      </c>
    </row>
    <row r="405" spans="1:17" ht="12.75" hidden="1">
      <c r="A405" s="53" t="s">
        <v>452</v>
      </c>
      <c r="B405" s="54" t="s">
        <v>404</v>
      </c>
      <c r="C405" s="54" t="str">
        <f t="shared" si="132"/>
        <v>09 1 03 74010</v>
      </c>
      <c r="D405" s="54" t="s">
        <v>450</v>
      </c>
      <c r="E405" s="54" t="s">
        <v>32</v>
      </c>
      <c r="F405" s="54"/>
      <c r="G405" s="20">
        <f t="shared" si="143"/>
        <v>0</v>
      </c>
      <c r="H405" s="20">
        <f t="shared" si="143"/>
        <v>0</v>
      </c>
      <c r="I405" s="20">
        <f t="shared" si="142"/>
        <v>0</v>
      </c>
      <c r="J405" s="20">
        <f t="shared" si="143"/>
        <v>0</v>
      </c>
      <c r="K405" s="20">
        <f t="shared" si="139"/>
        <v>0</v>
      </c>
      <c r="L405" s="20">
        <f t="shared" si="143"/>
        <v>0</v>
      </c>
      <c r="M405" s="20">
        <f t="shared" si="143"/>
        <v>0</v>
      </c>
      <c r="N405" s="90">
        <f t="shared" si="140"/>
        <v>0</v>
      </c>
      <c r="O405" s="20">
        <f t="shared" si="144"/>
        <v>0</v>
      </c>
      <c r="P405" s="20">
        <f t="shared" si="144"/>
        <v>0</v>
      </c>
      <c r="Q405" s="90">
        <f t="shared" si="141"/>
        <v>0</v>
      </c>
    </row>
    <row r="406" spans="1:17" ht="25.5" hidden="1">
      <c r="A406" s="53" t="s">
        <v>365</v>
      </c>
      <c r="B406" s="54" t="s">
        <v>404</v>
      </c>
      <c r="C406" s="54" t="str">
        <f t="shared" si="132"/>
        <v>09 1 03 74010</v>
      </c>
      <c r="D406" s="54" t="s">
        <v>450</v>
      </c>
      <c r="E406" s="54" t="s">
        <v>32</v>
      </c>
      <c r="F406" s="54" t="s">
        <v>364</v>
      </c>
      <c r="G406" s="20">
        <f t="shared" si="143"/>
        <v>0</v>
      </c>
      <c r="H406" s="20">
        <f t="shared" si="143"/>
        <v>0</v>
      </c>
      <c r="I406" s="20">
        <f t="shared" si="142"/>
        <v>0</v>
      </c>
      <c r="J406" s="20">
        <f t="shared" si="143"/>
        <v>0</v>
      </c>
      <c r="K406" s="20">
        <f t="shared" si="139"/>
        <v>0</v>
      </c>
      <c r="L406" s="20">
        <f t="shared" si="143"/>
        <v>0</v>
      </c>
      <c r="M406" s="20">
        <f t="shared" si="143"/>
        <v>0</v>
      </c>
      <c r="N406" s="90">
        <f t="shared" si="140"/>
        <v>0</v>
      </c>
      <c r="O406" s="20">
        <f t="shared" si="144"/>
        <v>0</v>
      </c>
      <c r="P406" s="20">
        <f t="shared" si="144"/>
        <v>0</v>
      </c>
      <c r="Q406" s="90">
        <f t="shared" si="141"/>
        <v>0</v>
      </c>
    </row>
    <row r="407" spans="1:17" ht="12.75" hidden="1">
      <c r="A407" s="53" t="s">
        <v>291</v>
      </c>
      <c r="B407" s="54" t="s">
        <v>404</v>
      </c>
      <c r="C407" s="54" t="str">
        <f t="shared" si="132"/>
        <v>09 1 03 74010</v>
      </c>
      <c r="D407" s="54" t="s">
        <v>450</v>
      </c>
      <c r="E407" s="54" t="s">
        <v>32</v>
      </c>
      <c r="F407" s="54" t="s">
        <v>290</v>
      </c>
      <c r="G407" s="20">
        <f>'приложение 6'!H561</f>
        <v>0</v>
      </c>
      <c r="H407" s="20">
        <f>'приложение 6'!I561</f>
        <v>0</v>
      </c>
      <c r="I407" s="20">
        <f t="shared" si="142"/>
        <v>0</v>
      </c>
      <c r="J407" s="20">
        <f>'приложение 6'!K561</f>
        <v>0</v>
      </c>
      <c r="K407" s="20">
        <f t="shared" si="139"/>
        <v>0</v>
      </c>
      <c r="L407" s="20">
        <f>'приложение 6'!M561</f>
        <v>0</v>
      </c>
      <c r="M407" s="20">
        <f>'приложение 6'!N561</f>
        <v>0</v>
      </c>
      <c r="N407" s="90">
        <f t="shared" si="140"/>
        <v>0</v>
      </c>
      <c r="O407" s="20">
        <f>'приложение 6'!P561</f>
        <v>0</v>
      </c>
      <c r="P407" s="20">
        <f>'приложение 6'!Q561</f>
        <v>0</v>
      </c>
      <c r="Q407" s="90">
        <f t="shared" si="141"/>
        <v>0</v>
      </c>
    </row>
    <row r="408" spans="1:17" ht="38.25">
      <c r="A408" s="53" t="s">
        <v>615</v>
      </c>
      <c r="B408" s="54" t="s">
        <v>211</v>
      </c>
      <c r="C408" s="54" t="str">
        <f t="shared" si="132"/>
        <v>09 2 00 00000</v>
      </c>
      <c r="D408" s="54"/>
      <c r="E408" s="54"/>
      <c r="F408" s="54"/>
      <c r="G408" s="20">
        <f>G409</f>
        <v>9483.800000000001</v>
      </c>
      <c r="H408" s="20">
        <f>H409</f>
        <v>-242.51</v>
      </c>
      <c r="I408" s="20">
        <f t="shared" si="142"/>
        <v>9241.29</v>
      </c>
      <c r="J408" s="20">
        <f>J409</f>
        <v>38</v>
      </c>
      <c r="K408" s="20">
        <f t="shared" si="139"/>
        <v>9279.29</v>
      </c>
      <c r="L408" s="20">
        <f>L409</f>
        <v>9737.7</v>
      </c>
      <c r="M408" s="20">
        <f>M409</f>
        <v>0</v>
      </c>
      <c r="N408" s="90">
        <f t="shared" si="140"/>
        <v>9737.7</v>
      </c>
      <c r="O408" s="20">
        <f>O409</f>
        <v>10026.29</v>
      </c>
      <c r="P408" s="20">
        <f>P409</f>
        <v>0</v>
      </c>
      <c r="Q408" s="90">
        <f t="shared" si="141"/>
        <v>10026.29</v>
      </c>
    </row>
    <row r="409" spans="1:17" ht="25.5">
      <c r="A409" s="53" t="s">
        <v>381</v>
      </c>
      <c r="B409" s="54" t="s">
        <v>212</v>
      </c>
      <c r="C409" s="54" t="str">
        <f t="shared" si="132"/>
        <v>09 2 01 00000</v>
      </c>
      <c r="D409" s="54"/>
      <c r="E409" s="54"/>
      <c r="F409" s="54"/>
      <c r="G409" s="20">
        <f>G410+G415</f>
        <v>9483.800000000001</v>
      </c>
      <c r="H409" s="20">
        <f>H410+H415</f>
        <v>-242.51</v>
      </c>
      <c r="I409" s="20">
        <f t="shared" si="142"/>
        <v>9241.29</v>
      </c>
      <c r="J409" s="20">
        <f>J410+J415</f>
        <v>38</v>
      </c>
      <c r="K409" s="20">
        <f t="shared" si="139"/>
        <v>9279.29</v>
      </c>
      <c r="L409" s="20">
        <f>L410+L415</f>
        <v>9737.7</v>
      </c>
      <c r="M409" s="20">
        <f>M410+M415</f>
        <v>0</v>
      </c>
      <c r="N409" s="90">
        <f t="shared" si="140"/>
        <v>9737.7</v>
      </c>
      <c r="O409" s="20">
        <f>O410+O415</f>
        <v>10026.29</v>
      </c>
      <c r="P409" s="20">
        <f>P410+P415</f>
        <v>0</v>
      </c>
      <c r="Q409" s="90">
        <f t="shared" si="141"/>
        <v>10026.29</v>
      </c>
    </row>
    <row r="410" spans="1:17" ht="12.75">
      <c r="A410" s="53" t="s">
        <v>109</v>
      </c>
      <c r="B410" s="54" t="s">
        <v>398</v>
      </c>
      <c r="C410" s="54" t="str">
        <f>REPLACE(REPLACE(REPLACE(B410,3,," "),5,," "),8,," ")</f>
        <v>09 2 01 74220</v>
      </c>
      <c r="D410" s="54"/>
      <c r="E410" s="54"/>
      <c r="F410" s="54"/>
      <c r="G410" s="20">
        <f aca="true" t="shared" si="145" ref="G410:M413">G411</f>
        <v>3.7</v>
      </c>
      <c r="H410" s="20">
        <f t="shared" si="145"/>
        <v>0</v>
      </c>
      <c r="I410" s="20">
        <f t="shared" si="142"/>
        <v>3.7</v>
      </c>
      <c r="J410" s="20">
        <f t="shared" si="145"/>
        <v>0</v>
      </c>
      <c r="K410" s="20">
        <f t="shared" si="139"/>
        <v>3.7</v>
      </c>
      <c r="L410" s="20">
        <f t="shared" si="145"/>
        <v>3.85</v>
      </c>
      <c r="M410" s="20">
        <f t="shared" si="145"/>
        <v>0</v>
      </c>
      <c r="N410" s="90">
        <f t="shared" si="140"/>
        <v>3.85</v>
      </c>
      <c r="O410" s="20">
        <f aca="true" t="shared" si="146" ref="O410:P413">O411</f>
        <v>4</v>
      </c>
      <c r="P410" s="20">
        <f t="shared" si="146"/>
        <v>0</v>
      </c>
      <c r="Q410" s="90">
        <f t="shared" si="141"/>
        <v>4</v>
      </c>
    </row>
    <row r="411" spans="1:17" ht="12.75">
      <c r="A411" s="53" t="s">
        <v>17</v>
      </c>
      <c r="B411" s="54" t="s">
        <v>398</v>
      </c>
      <c r="C411" s="54" t="str">
        <f>REPLACE(REPLACE(REPLACE(B411,3,," "),5,," "),8,," ")</f>
        <v>09 2 01 74220</v>
      </c>
      <c r="D411" s="54" t="s">
        <v>36</v>
      </c>
      <c r="E411" s="54"/>
      <c r="F411" s="54"/>
      <c r="G411" s="20">
        <f t="shared" si="145"/>
        <v>3.7</v>
      </c>
      <c r="H411" s="20">
        <f t="shared" si="145"/>
        <v>0</v>
      </c>
      <c r="I411" s="20">
        <f t="shared" si="142"/>
        <v>3.7</v>
      </c>
      <c r="J411" s="20">
        <f t="shared" si="145"/>
        <v>0</v>
      </c>
      <c r="K411" s="20">
        <f t="shared" si="139"/>
        <v>3.7</v>
      </c>
      <c r="L411" s="20">
        <f t="shared" si="145"/>
        <v>3.85</v>
      </c>
      <c r="M411" s="20">
        <f t="shared" si="145"/>
        <v>0</v>
      </c>
      <c r="N411" s="90">
        <f t="shared" si="140"/>
        <v>3.85</v>
      </c>
      <c r="O411" s="20">
        <f t="shared" si="146"/>
        <v>4</v>
      </c>
      <c r="P411" s="20">
        <f t="shared" si="146"/>
        <v>0</v>
      </c>
      <c r="Q411" s="90">
        <f t="shared" si="141"/>
        <v>4</v>
      </c>
    </row>
    <row r="412" spans="1:17" ht="12.75">
      <c r="A412" s="53" t="s">
        <v>18</v>
      </c>
      <c r="B412" s="54" t="s">
        <v>398</v>
      </c>
      <c r="C412" s="54" t="str">
        <f>REPLACE(REPLACE(REPLACE(B412,3,," "),5,," "),8,," ")</f>
        <v>09 2 01 74220</v>
      </c>
      <c r="D412" s="54" t="s">
        <v>36</v>
      </c>
      <c r="E412" s="54" t="s">
        <v>35</v>
      </c>
      <c r="F412" s="54"/>
      <c r="G412" s="20">
        <f t="shared" si="145"/>
        <v>3.7</v>
      </c>
      <c r="H412" s="20">
        <f t="shared" si="145"/>
        <v>0</v>
      </c>
      <c r="I412" s="20">
        <f t="shared" si="142"/>
        <v>3.7</v>
      </c>
      <c r="J412" s="20">
        <f t="shared" si="145"/>
        <v>0</v>
      </c>
      <c r="K412" s="20">
        <f t="shared" si="139"/>
        <v>3.7</v>
      </c>
      <c r="L412" s="20">
        <f t="shared" si="145"/>
        <v>3.85</v>
      </c>
      <c r="M412" s="20">
        <f t="shared" si="145"/>
        <v>0</v>
      </c>
      <c r="N412" s="90">
        <f t="shared" si="140"/>
        <v>3.85</v>
      </c>
      <c r="O412" s="20">
        <f t="shared" si="146"/>
        <v>4</v>
      </c>
      <c r="P412" s="20">
        <f t="shared" si="146"/>
        <v>0</v>
      </c>
      <c r="Q412" s="90">
        <f t="shared" si="141"/>
        <v>4</v>
      </c>
    </row>
    <row r="413" spans="1:17" ht="25.5">
      <c r="A413" s="53" t="s">
        <v>354</v>
      </c>
      <c r="B413" s="54" t="s">
        <v>398</v>
      </c>
      <c r="C413" s="54" t="str">
        <f>REPLACE(REPLACE(REPLACE(B413,3,," "),5,," "),8,," ")</f>
        <v>09 2 01 74220</v>
      </c>
      <c r="D413" s="54" t="s">
        <v>36</v>
      </c>
      <c r="E413" s="54" t="s">
        <v>35</v>
      </c>
      <c r="F413" s="54" t="s">
        <v>355</v>
      </c>
      <c r="G413" s="20">
        <f t="shared" si="145"/>
        <v>3.7</v>
      </c>
      <c r="H413" s="20">
        <f t="shared" si="145"/>
        <v>0</v>
      </c>
      <c r="I413" s="20">
        <f t="shared" si="142"/>
        <v>3.7</v>
      </c>
      <c r="J413" s="20">
        <f t="shared" si="145"/>
        <v>0</v>
      </c>
      <c r="K413" s="20">
        <f t="shared" si="139"/>
        <v>3.7</v>
      </c>
      <c r="L413" s="20">
        <f t="shared" si="145"/>
        <v>3.85</v>
      </c>
      <c r="M413" s="20">
        <f t="shared" si="145"/>
        <v>0</v>
      </c>
      <c r="N413" s="90">
        <f t="shared" si="140"/>
        <v>3.85</v>
      </c>
      <c r="O413" s="20">
        <f t="shared" si="146"/>
        <v>4</v>
      </c>
      <c r="P413" s="20">
        <f t="shared" si="146"/>
        <v>0</v>
      </c>
      <c r="Q413" s="90">
        <f t="shared" si="141"/>
        <v>4</v>
      </c>
    </row>
    <row r="414" spans="1:17" ht="25.5">
      <c r="A414" s="53" t="s">
        <v>289</v>
      </c>
      <c r="B414" s="54" t="s">
        <v>398</v>
      </c>
      <c r="C414" s="54" t="str">
        <f>REPLACE(REPLACE(REPLACE(B414,3,," "),5,," "),8,," ")</f>
        <v>09 2 01 74220</v>
      </c>
      <c r="D414" s="54" t="s">
        <v>36</v>
      </c>
      <c r="E414" s="54" t="s">
        <v>35</v>
      </c>
      <c r="F414" s="54" t="s">
        <v>288</v>
      </c>
      <c r="G414" s="20">
        <f>'приложение 6'!H518</f>
        <v>3.7</v>
      </c>
      <c r="H414" s="20">
        <f>'приложение 6'!I518</f>
        <v>0</v>
      </c>
      <c r="I414" s="20">
        <f t="shared" si="142"/>
        <v>3.7</v>
      </c>
      <c r="J414" s="20">
        <f>'приложение 6'!K518</f>
        <v>0</v>
      </c>
      <c r="K414" s="20">
        <f t="shared" si="139"/>
        <v>3.7</v>
      </c>
      <c r="L414" s="20">
        <f>'приложение 6'!M518</f>
        <v>3.85</v>
      </c>
      <c r="M414" s="20">
        <f>'приложение 6'!N518</f>
        <v>0</v>
      </c>
      <c r="N414" s="90">
        <f t="shared" si="140"/>
        <v>3.85</v>
      </c>
      <c r="O414" s="20">
        <f>'приложение 6'!P518</f>
        <v>4</v>
      </c>
      <c r="P414" s="20">
        <f>'приложение 6'!Q518</f>
        <v>0</v>
      </c>
      <c r="Q414" s="90">
        <f t="shared" si="141"/>
        <v>4</v>
      </c>
    </row>
    <row r="415" spans="1:17" ht="12.75">
      <c r="A415" s="53" t="s">
        <v>75</v>
      </c>
      <c r="B415" s="54" t="s">
        <v>213</v>
      </c>
      <c r="C415" s="54" t="str">
        <f t="shared" si="132"/>
        <v>09 2 01 75010</v>
      </c>
      <c r="D415" s="54"/>
      <c r="E415" s="54"/>
      <c r="F415" s="54"/>
      <c r="G415" s="20">
        <f>G416</f>
        <v>9480.1</v>
      </c>
      <c r="H415" s="20">
        <f>H416</f>
        <v>-242.51</v>
      </c>
      <c r="I415" s="20">
        <f t="shared" si="142"/>
        <v>9237.59</v>
      </c>
      <c r="J415" s="20">
        <f>J416</f>
        <v>38</v>
      </c>
      <c r="K415" s="20">
        <f t="shared" si="139"/>
        <v>9275.59</v>
      </c>
      <c r="L415" s="20">
        <f>L416</f>
        <v>9733.85</v>
      </c>
      <c r="M415" s="20">
        <f>M416</f>
        <v>0</v>
      </c>
      <c r="N415" s="90">
        <f t="shared" si="140"/>
        <v>9733.85</v>
      </c>
      <c r="O415" s="20">
        <f>O416</f>
        <v>10022.29</v>
      </c>
      <c r="P415" s="20">
        <f>P416</f>
        <v>0</v>
      </c>
      <c r="Q415" s="90">
        <f t="shared" si="141"/>
        <v>10022.29</v>
      </c>
    </row>
    <row r="416" spans="1:17" ht="12.75">
      <c r="A416" s="53" t="s">
        <v>17</v>
      </c>
      <c r="B416" s="54" t="s">
        <v>213</v>
      </c>
      <c r="C416" s="54" t="str">
        <f t="shared" si="132"/>
        <v>09 2 01 75010</v>
      </c>
      <c r="D416" s="54" t="s">
        <v>36</v>
      </c>
      <c r="E416" s="54"/>
      <c r="F416" s="54"/>
      <c r="G416" s="20">
        <f>G417</f>
        <v>9480.1</v>
      </c>
      <c r="H416" s="20">
        <f>H417</f>
        <v>-242.51</v>
      </c>
      <c r="I416" s="20">
        <f t="shared" si="142"/>
        <v>9237.59</v>
      </c>
      <c r="J416" s="20">
        <f>J417</f>
        <v>38</v>
      </c>
      <c r="K416" s="20">
        <f t="shared" si="139"/>
        <v>9275.59</v>
      </c>
      <c r="L416" s="20">
        <f>L417</f>
        <v>9733.85</v>
      </c>
      <c r="M416" s="20">
        <f>M417</f>
        <v>0</v>
      </c>
      <c r="N416" s="90">
        <f t="shared" si="140"/>
        <v>9733.85</v>
      </c>
      <c r="O416" s="20">
        <f>O417</f>
        <v>10022.29</v>
      </c>
      <c r="P416" s="20">
        <f>P417</f>
        <v>0</v>
      </c>
      <c r="Q416" s="90">
        <f t="shared" si="141"/>
        <v>10022.29</v>
      </c>
    </row>
    <row r="417" spans="1:17" ht="12.75">
      <c r="A417" s="53" t="s">
        <v>18</v>
      </c>
      <c r="B417" s="54" t="s">
        <v>213</v>
      </c>
      <c r="C417" s="54" t="str">
        <f t="shared" si="132"/>
        <v>09 2 01 75010</v>
      </c>
      <c r="D417" s="54" t="s">
        <v>36</v>
      </c>
      <c r="E417" s="54" t="s">
        <v>35</v>
      </c>
      <c r="F417" s="54"/>
      <c r="G417" s="20">
        <f>G418+G420+G422</f>
        <v>9480.1</v>
      </c>
      <c r="H417" s="20">
        <f>H418+H420+H422</f>
        <v>-242.51</v>
      </c>
      <c r="I417" s="20">
        <f t="shared" si="142"/>
        <v>9237.59</v>
      </c>
      <c r="J417" s="20">
        <f>J418+J420+J422</f>
        <v>38</v>
      </c>
      <c r="K417" s="20">
        <f t="shared" si="139"/>
        <v>9275.59</v>
      </c>
      <c r="L417" s="20">
        <f>L418+L420+L422</f>
        <v>9733.85</v>
      </c>
      <c r="M417" s="20">
        <f>M418+M420+M422</f>
        <v>0</v>
      </c>
      <c r="N417" s="90">
        <f t="shared" si="140"/>
        <v>9733.85</v>
      </c>
      <c r="O417" s="20">
        <f>O418+O420+O422</f>
        <v>10022.29</v>
      </c>
      <c r="P417" s="20">
        <f>P418+P420+P422</f>
        <v>0</v>
      </c>
      <c r="Q417" s="90">
        <f t="shared" si="141"/>
        <v>10022.29</v>
      </c>
    </row>
    <row r="418" spans="1:17" ht="38.25">
      <c r="A418" s="63" t="s">
        <v>352</v>
      </c>
      <c r="B418" s="54" t="s">
        <v>213</v>
      </c>
      <c r="C418" s="54" t="str">
        <f t="shared" si="132"/>
        <v>09 2 01 75010</v>
      </c>
      <c r="D418" s="54" t="s">
        <v>36</v>
      </c>
      <c r="E418" s="54" t="s">
        <v>35</v>
      </c>
      <c r="F418" s="54" t="s">
        <v>353</v>
      </c>
      <c r="G418" s="20">
        <f>G419</f>
        <v>6520.43</v>
      </c>
      <c r="H418" s="20">
        <f>H419</f>
        <v>0</v>
      </c>
      <c r="I418" s="20">
        <f t="shared" si="142"/>
        <v>6520.43</v>
      </c>
      <c r="J418" s="20">
        <f>J419</f>
        <v>0</v>
      </c>
      <c r="K418" s="20">
        <f t="shared" si="139"/>
        <v>6520.43</v>
      </c>
      <c r="L418" s="20">
        <f>L419</f>
        <v>6781.25</v>
      </c>
      <c r="M418" s="20">
        <f>M419</f>
        <v>0</v>
      </c>
      <c r="N418" s="90">
        <f t="shared" si="140"/>
        <v>6781.25</v>
      </c>
      <c r="O418" s="20">
        <f>O419</f>
        <v>7052.49</v>
      </c>
      <c r="P418" s="20">
        <f>P419</f>
        <v>0</v>
      </c>
      <c r="Q418" s="90">
        <f t="shared" si="141"/>
        <v>7052.49</v>
      </c>
    </row>
    <row r="419" spans="1:17" ht="12.75">
      <c r="A419" s="53" t="s">
        <v>367</v>
      </c>
      <c r="B419" s="54" t="s">
        <v>213</v>
      </c>
      <c r="C419" s="54" t="str">
        <f t="shared" si="132"/>
        <v>09 2 01 75010</v>
      </c>
      <c r="D419" s="54" t="s">
        <v>36</v>
      </c>
      <c r="E419" s="54" t="s">
        <v>35</v>
      </c>
      <c r="F419" s="54" t="s">
        <v>366</v>
      </c>
      <c r="G419" s="20">
        <f>'приложение 6'!H521</f>
        <v>6520.43</v>
      </c>
      <c r="H419" s="20">
        <f>'приложение 6'!I521</f>
        <v>0</v>
      </c>
      <c r="I419" s="20">
        <f t="shared" si="142"/>
        <v>6520.43</v>
      </c>
      <c r="J419" s="20">
        <f>'приложение 6'!K521</f>
        <v>0</v>
      </c>
      <c r="K419" s="20">
        <f t="shared" si="139"/>
        <v>6520.43</v>
      </c>
      <c r="L419" s="20">
        <f>'приложение 6'!M521</f>
        <v>6781.25</v>
      </c>
      <c r="M419" s="20">
        <f>'приложение 6'!N521</f>
        <v>0</v>
      </c>
      <c r="N419" s="90">
        <f t="shared" si="140"/>
        <v>6781.25</v>
      </c>
      <c r="O419" s="20">
        <f>'приложение 6'!P521</f>
        <v>7052.49</v>
      </c>
      <c r="P419" s="20">
        <f>'приложение 6'!Q521</f>
        <v>0</v>
      </c>
      <c r="Q419" s="90">
        <f t="shared" si="141"/>
        <v>7052.49</v>
      </c>
    </row>
    <row r="420" spans="1:17" ht="25.5">
      <c r="A420" s="53" t="s">
        <v>354</v>
      </c>
      <c r="B420" s="54" t="s">
        <v>213</v>
      </c>
      <c r="C420" s="54" t="str">
        <f t="shared" si="132"/>
        <v>09 2 01 75010</v>
      </c>
      <c r="D420" s="54" t="s">
        <v>36</v>
      </c>
      <c r="E420" s="54" t="s">
        <v>35</v>
      </c>
      <c r="F420" s="54" t="s">
        <v>355</v>
      </c>
      <c r="G420" s="20">
        <f>G421</f>
        <v>2808.67</v>
      </c>
      <c r="H420" s="20">
        <f>H421</f>
        <v>-242.51</v>
      </c>
      <c r="I420" s="20">
        <f t="shared" si="142"/>
        <v>2566.16</v>
      </c>
      <c r="J420" s="20">
        <f>J421</f>
        <v>38</v>
      </c>
      <c r="K420" s="20">
        <f t="shared" si="139"/>
        <v>2604.16</v>
      </c>
      <c r="L420" s="20">
        <f>L421</f>
        <v>2801.6</v>
      </c>
      <c r="M420" s="20">
        <f>M421</f>
        <v>0</v>
      </c>
      <c r="N420" s="90">
        <f t="shared" si="140"/>
        <v>2801.6</v>
      </c>
      <c r="O420" s="20">
        <f>O421</f>
        <v>2818.8</v>
      </c>
      <c r="P420" s="20">
        <f>P421</f>
        <v>0</v>
      </c>
      <c r="Q420" s="90">
        <f t="shared" si="141"/>
        <v>2818.8</v>
      </c>
    </row>
    <row r="421" spans="1:17" ht="25.5">
      <c r="A421" s="53" t="s">
        <v>289</v>
      </c>
      <c r="B421" s="54" t="s">
        <v>213</v>
      </c>
      <c r="C421" s="54" t="str">
        <f t="shared" si="132"/>
        <v>09 2 01 75010</v>
      </c>
      <c r="D421" s="54" t="s">
        <v>36</v>
      </c>
      <c r="E421" s="54" t="s">
        <v>35</v>
      </c>
      <c r="F421" s="54" t="s">
        <v>288</v>
      </c>
      <c r="G421" s="20">
        <f>'приложение 6'!H523</f>
        <v>2808.67</v>
      </c>
      <c r="H421" s="20">
        <f>'приложение 6'!I523</f>
        <v>-242.51</v>
      </c>
      <c r="I421" s="20">
        <f t="shared" si="142"/>
        <v>2566.16</v>
      </c>
      <c r="J421" s="20">
        <f>'приложение 6'!K523</f>
        <v>38</v>
      </c>
      <c r="K421" s="20">
        <f t="shared" si="139"/>
        <v>2604.16</v>
      </c>
      <c r="L421" s="20">
        <f>'приложение 6'!M523</f>
        <v>2801.6</v>
      </c>
      <c r="M421" s="20">
        <f>'приложение 6'!N523</f>
        <v>0</v>
      </c>
      <c r="N421" s="90">
        <f t="shared" si="140"/>
        <v>2801.6</v>
      </c>
      <c r="O421" s="20">
        <f>'приложение 6'!P523</f>
        <v>2818.8</v>
      </c>
      <c r="P421" s="20">
        <f>'приложение 6'!Q523</f>
        <v>0</v>
      </c>
      <c r="Q421" s="90">
        <f t="shared" si="141"/>
        <v>2818.8</v>
      </c>
    </row>
    <row r="422" spans="1:17" ht="12.75">
      <c r="A422" s="66" t="s">
        <v>356</v>
      </c>
      <c r="B422" s="54" t="s">
        <v>213</v>
      </c>
      <c r="C422" s="54" t="str">
        <f t="shared" si="132"/>
        <v>09 2 01 75010</v>
      </c>
      <c r="D422" s="54" t="s">
        <v>36</v>
      </c>
      <c r="E422" s="54" t="s">
        <v>35</v>
      </c>
      <c r="F422" s="54" t="s">
        <v>357</v>
      </c>
      <c r="G422" s="20">
        <f>G423+G424</f>
        <v>151</v>
      </c>
      <c r="H422" s="20">
        <f>H423+H424</f>
        <v>0</v>
      </c>
      <c r="I422" s="20">
        <f t="shared" si="142"/>
        <v>151</v>
      </c>
      <c r="J422" s="20">
        <f>J423+J424</f>
        <v>0</v>
      </c>
      <c r="K422" s="20">
        <f t="shared" si="139"/>
        <v>151</v>
      </c>
      <c r="L422" s="20">
        <f>L423+L424</f>
        <v>151</v>
      </c>
      <c r="M422" s="20">
        <f>M423+M424</f>
        <v>0</v>
      </c>
      <c r="N422" s="90">
        <f t="shared" si="140"/>
        <v>151</v>
      </c>
      <c r="O422" s="20">
        <f>O423+O424</f>
        <v>151</v>
      </c>
      <c r="P422" s="20">
        <f>P423+P424</f>
        <v>0</v>
      </c>
      <c r="Q422" s="90">
        <f t="shared" si="141"/>
        <v>151</v>
      </c>
    </row>
    <row r="423" spans="1:17" ht="12.75">
      <c r="A423" s="66" t="s">
        <v>368</v>
      </c>
      <c r="B423" s="54" t="s">
        <v>213</v>
      </c>
      <c r="C423" s="54" t="str">
        <f t="shared" si="132"/>
        <v>09 2 01 75010</v>
      </c>
      <c r="D423" s="54" t="s">
        <v>36</v>
      </c>
      <c r="E423" s="54" t="s">
        <v>35</v>
      </c>
      <c r="F423" s="54" t="s">
        <v>369</v>
      </c>
      <c r="G423" s="20">
        <f>'приложение 6'!H525</f>
        <v>1</v>
      </c>
      <c r="H423" s="20">
        <f>'приложение 6'!I525</f>
        <v>0</v>
      </c>
      <c r="I423" s="20">
        <f t="shared" si="142"/>
        <v>1</v>
      </c>
      <c r="J423" s="20">
        <f>'приложение 6'!K525</f>
        <v>0</v>
      </c>
      <c r="K423" s="20">
        <f t="shared" si="139"/>
        <v>1</v>
      </c>
      <c r="L423" s="20">
        <f>'приложение 6'!M525</f>
        <v>1</v>
      </c>
      <c r="M423" s="20">
        <f>'приложение 6'!N525</f>
        <v>0</v>
      </c>
      <c r="N423" s="90">
        <f t="shared" si="140"/>
        <v>1</v>
      </c>
      <c r="O423" s="20">
        <f>'приложение 6'!P525</f>
        <v>1</v>
      </c>
      <c r="P423" s="20">
        <f>'приложение 6'!Q525</f>
        <v>0</v>
      </c>
      <c r="Q423" s="90">
        <f t="shared" si="141"/>
        <v>1</v>
      </c>
    </row>
    <row r="424" spans="1:17" ht="12.75">
      <c r="A424" s="66" t="s">
        <v>292</v>
      </c>
      <c r="B424" s="54" t="s">
        <v>213</v>
      </c>
      <c r="C424" s="54" t="str">
        <f t="shared" si="132"/>
        <v>09 2 01 75010</v>
      </c>
      <c r="D424" s="54" t="s">
        <v>36</v>
      </c>
      <c r="E424" s="54" t="s">
        <v>35</v>
      </c>
      <c r="F424" s="54" t="s">
        <v>287</v>
      </c>
      <c r="G424" s="20">
        <f>'приложение 6'!H526</f>
        <v>150</v>
      </c>
      <c r="H424" s="20">
        <f>'приложение 6'!I526</f>
        <v>0</v>
      </c>
      <c r="I424" s="20">
        <f t="shared" si="142"/>
        <v>150</v>
      </c>
      <c r="J424" s="20">
        <f>'приложение 6'!K526</f>
        <v>0</v>
      </c>
      <c r="K424" s="20">
        <f t="shared" si="139"/>
        <v>150</v>
      </c>
      <c r="L424" s="20">
        <f>'приложение 6'!M526</f>
        <v>150</v>
      </c>
      <c r="M424" s="20">
        <f>'приложение 6'!N526</f>
        <v>0</v>
      </c>
      <c r="N424" s="90">
        <f t="shared" si="140"/>
        <v>150</v>
      </c>
      <c r="O424" s="20">
        <f>'приложение 6'!P526</f>
        <v>150</v>
      </c>
      <c r="P424" s="20">
        <f>'приложение 6'!Q526</f>
        <v>0</v>
      </c>
      <c r="Q424" s="90">
        <f t="shared" si="141"/>
        <v>150</v>
      </c>
    </row>
    <row r="425" spans="1:17" ht="24" customHeight="1">
      <c r="A425" s="53" t="s">
        <v>610</v>
      </c>
      <c r="B425" s="54" t="s">
        <v>228</v>
      </c>
      <c r="C425" s="54" t="str">
        <f t="shared" si="132"/>
        <v>10 0 00 00000</v>
      </c>
      <c r="D425" s="54"/>
      <c r="E425" s="54"/>
      <c r="F425" s="54"/>
      <c r="G425" s="20">
        <f>G426+G455</f>
        <v>3213.9</v>
      </c>
      <c r="H425" s="20">
        <f>H426+H455</f>
        <v>0</v>
      </c>
      <c r="I425" s="20">
        <f t="shared" si="142"/>
        <v>3213.9</v>
      </c>
      <c r="J425" s="20">
        <f>J426+J455</f>
        <v>198</v>
      </c>
      <c r="K425" s="20">
        <f t="shared" si="139"/>
        <v>3411.9</v>
      </c>
      <c r="L425" s="20">
        <f>L426+L455</f>
        <v>3444.9399999999996</v>
      </c>
      <c r="M425" s="20">
        <f>M426+M455</f>
        <v>0</v>
      </c>
      <c r="N425" s="90">
        <f t="shared" si="140"/>
        <v>3444.9399999999996</v>
      </c>
      <c r="O425" s="20">
        <f>O426+O455</f>
        <v>3571.5499999999997</v>
      </c>
      <c r="P425" s="20">
        <f>P426+P455</f>
        <v>0</v>
      </c>
      <c r="Q425" s="90">
        <f t="shared" si="141"/>
        <v>3571.5499999999997</v>
      </c>
    </row>
    <row r="426" spans="1:17" ht="36.75" customHeight="1">
      <c r="A426" s="53" t="s">
        <v>348</v>
      </c>
      <c r="B426" s="54" t="s">
        <v>225</v>
      </c>
      <c r="C426" s="54" t="str">
        <f t="shared" si="132"/>
        <v>10 1 00 00000</v>
      </c>
      <c r="D426" s="54"/>
      <c r="E426" s="54"/>
      <c r="F426" s="54"/>
      <c r="G426" s="20">
        <f>G427+G433+G449</f>
        <v>3136.85</v>
      </c>
      <c r="H426" s="20">
        <f>H427+H433+H449</f>
        <v>0</v>
      </c>
      <c r="I426" s="20">
        <f t="shared" si="142"/>
        <v>3136.85</v>
      </c>
      <c r="J426" s="20">
        <f>J427+J433+J449</f>
        <v>198</v>
      </c>
      <c r="K426" s="20">
        <f t="shared" si="139"/>
        <v>3334.85</v>
      </c>
      <c r="L426" s="20">
        <f>L427+L433+L449</f>
        <v>3364.7999999999997</v>
      </c>
      <c r="M426" s="20">
        <f>M427+M433+M449</f>
        <v>0</v>
      </c>
      <c r="N426" s="90">
        <f t="shared" si="140"/>
        <v>3364.7999999999997</v>
      </c>
      <c r="O426" s="20">
        <f>O427+O433+O449</f>
        <v>3488.2</v>
      </c>
      <c r="P426" s="20">
        <f>P427+P433+P449</f>
        <v>0</v>
      </c>
      <c r="Q426" s="90">
        <f t="shared" si="141"/>
        <v>3488.2</v>
      </c>
    </row>
    <row r="427" spans="1:17" ht="38.25">
      <c r="A427" s="53" t="s">
        <v>272</v>
      </c>
      <c r="B427" s="54" t="s">
        <v>226</v>
      </c>
      <c r="C427" s="54" t="str">
        <f t="shared" si="132"/>
        <v>10 1 01 00000</v>
      </c>
      <c r="D427" s="54"/>
      <c r="E427" s="54"/>
      <c r="F427" s="54"/>
      <c r="G427" s="20">
        <f aca="true" t="shared" si="147" ref="G427:M431">G428</f>
        <v>2730.7</v>
      </c>
      <c r="H427" s="20">
        <f t="shared" si="147"/>
        <v>0</v>
      </c>
      <c r="I427" s="20">
        <f t="shared" si="142"/>
        <v>2730.7</v>
      </c>
      <c r="J427" s="20">
        <f t="shared" si="147"/>
        <v>198</v>
      </c>
      <c r="K427" s="20">
        <f t="shared" si="139"/>
        <v>2928.7</v>
      </c>
      <c r="L427" s="20">
        <f t="shared" si="147"/>
        <v>2953.6</v>
      </c>
      <c r="M427" s="20">
        <f t="shared" si="147"/>
        <v>0</v>
      </c>
      <c r="N427" s="90">
        <f t="shared" si="140"/>
        <v>2953.6</v>
      </c>
      <c r="O427" s="20">
        <f aca="true" t="shared" si="148" ref="O427:P431">O428</f>
        <v>3071.75</v>
      </c>
      <c r="P427" s="20">
        <f t="shared" si="148"/>
        <v>0</v>
      </c>
      <c r="Q427" s="90">
        <f t="shared" si="141"/>
        <v>3071.75</v>
      </c>
    </row>
    <row r="428" spans="1:17" ht="12.75">
      <c r="A428" s="53" t="s">
        <v>65</v>
      </c>
      <c r="B428" s="54" t="s">
        <v>227</v>
      </c>
      <c r="C428" s="54" t="str">
        <f t="shared" si="132"/>
        <v>10 1 01 75510</v>
      </c>
      <c r="D428" s="54"/>
      <c r="E428" s="54"/>
      <c r="F428" s="54"/>
      <c r="G428" s="20">
        <f t="shared" si="147"/>
        <v>2730.7</v>
      </c>
      <c r="H428" s="20">
        <f t="shared" si="147"/>
        <v>0</v>
      </c>
      <c r="I428" s="20">
        <f t="shared" si="142"/>
        <v>2730.7</v>
      </c>
      <c r="J428" s="20">
        <f t="shared" si="147"/>
        <v>198</v>
      </c>
      <c r="K428" s="20">
        <f t="shared" si="139"/>
        <v>2928.7</v>
      </c>
      <c r="L428" s="20">
        <f t="shared" si="147"/>
        <v>2953.6</v>
      </c>
      <c r="M428" s="20">
        <f t="shared" si="147"/>
        <v>0</v>
      </c>
      <c r="N428" s="90">
        <f t="shared" si="140"/>
        <v>2953.6</v>
      </c>
      <c r="O428" s="20">
        <f t="shared" si="148"/>
        <v>3071.75</v>
      </c>
      <c r="P428" s="20">
        <f t="shared" si="148"/>
        <v>0</v>
      </c>
      <c r="Q428" s="90">
        <f t="shared" si="141"/>
        <v>3071.75</v>
      </c>
    </row>
    <row r="429" spans="1:17" ht="12.75">
      <c r="A429" s="53" t="s">
        <v>22</v>
      </c>
      <c r="B429" s="54" t="s">
        <v>227</v>
      </c>
      <c r="C429" s="54" t="str">
        <f t="shared" si="132"/>
        <v>10 1 01 75510</v>
      </c>
      <c r="D429" s="54">
        <v>10</v>
      </c>
      <c r="E429" s="54"/>
      <c r="F429" s="54"/>
      <c r="G429" s="20">
        <f t="shared" si="147"/>
        <v>2730.7</v>
      </c>
      <c r="H429" s="20">
        <f t="shared" si="147"/>
        <v>0</v>
      </c>
      <c r="I429" s="20">
        <f t="shared" si="142"/>
        <v>2730.7</v>
      </c>
      <c r="J429" s="20">
        <f t="shared" si="147"/>
        <v>198</v>
      </c>
      <c r="K429" s="20">
        <f t="shared" si="139"/>
        <v>2928.7</v>
      </c>
      <c r="L429" s="20">
        <f t="shared" si="147"/>
        <v>2953.6</v>
      </c>
      <c r="M429" s="20">
        <f t="shared" si="147"/>
        <v>0</v>
      </c>
      <c r="N429" s="90">
        <f t="shared" si="140"/>
        <v>2953.6</v>
      </c>
      <c r="O429" s="20">
        <f t="shared" si="148"/>
        <v>3071.75</v>
      </c>
      <c r="P429" s="20">
        <f t="shared" si="148"/>
        <v>0</v>
      </c>
      <c r="Q429" s="90">
        <f t="shared" si="141"/>
        <v>3071.75</v>
      </c>
    </row>
    <row r="430" spans="1:17" ht="12.75">
      <c r="A430" s="53" t="s">
        <v>23</v>
      </c>
      <c r="B430" s="54" t="s">
        <v>227</v>
      </c>
      <c r="C430" s="54" t="str">
        <f t="shared" si="132"/>
        <v>10 1 01 75510</v>
      </c>
      <c r="D430" s="54">
        <v>10</v>
      </c>
      <c r="E430" s="54" t="s">
        <v>30</v>
      </c>
      <c r="F430" s="54"/>
      <c r="G430" s="20">
        <f t="shared" si="147"/>
        <v>2730.7</v>
      </c>
      <c r="H430" s="20">
        <f t="shared" si="147"/>
        <v>0</v>
      </c>
      <c r="I430" s="20">
        <f t="shared" si="142"/>
        <v>2730.7</v>
      </c>
      <c r="J430" s="20">
        <f t="shared" si="147"/>
        <v>198</v>
      </c>
      <c r="K430" s="20">
        <f t="shared" si="139"/>
        <v>2928.7</v>
      </c>
      <c r="L430" s="20">
        <f t="shared" si="147"/>
        <v>2953.6</v>
      </c>
      <c r="M430" s="20">
        <f t="shared" si="147"/>
        <v>0</v>
      </c>
      <c r="N430" s="90">
        <f t="shared" si="140"/>
        <v>2953.6</v>
      </c>
      <c r="O430" s="20">
        <f t="shared" si="148"/>
        <v>3071.75</v>
      </c>
      <c r="P430" s="20">
        <f t="shared" si="148"/>
        <v>0</v>
      </c>
      <c r="Q430" s="90">
        <f t="shared" si="141"/>
        <v>3071.75</v>
      </c>
    </row>
    <row r="431" spans="1:17" ht="12.75">
      <c r="A431" s="66" t="s">
        <v>359</v>
      </c>
      <c r="B431" s="54" t="s">
        <v>227</v>
      </c>
      <c r="C431" s="54" t="str">
        <f t="shared" si="132"/>
        <v>10 1 01 75510</v>
      </c>
      <c r="D431" s="54">
        <v>10</v>
      </c>
      <c r="E431" s="54" t="s">
        <v>30</v>
      </c>
      <c r="F431" s="54" t="s">
        <v>360</v>
      </c>
      <c r="G431" s="20">
        <f t="shared" si="147"/>
        <v>2730.7</v>
      </c>
      <c r="H431" s="20">
        <f t="shared" si="147"/>
        <v>0</v>
      </c>
      <c r="I431" s="20">
        <f t="shared" si="142"/>
        <v>2730.7</v>
      </c>
      <c r="J431" s="20">
        <f t="shared" si="147"/>
        <v>198</v>
      </c>
      <c r="K431" s="20">
        <f t="shared" si="139"/>
        <v>2928.7</v>
      </c>
      <c r="L431" s="20">
        <f t="shared" si="147"/>
        <v>2953.6</v>
      </c>
      <c r="M431" s="20">
        <f t="shared" si="147"/>
        <v>0</v>
      </c>
      <c r="N431" s="90">
        <f t="shared" si="140"/>
        <v>2953.6</v>
      </c>
      <c r="O431" s="20">
        <f t="shared" si="148"/>
        <v>3071.75</v>
      </c>
      <c r="P431" s="20">
        <f t="shared" si="148"/>
        <v>0</v>
      </c>
      <c r="Q431" s="90">
        <f t="shared" si="141"/>
        <v>3071.75</v>
      </c>
    </row>
    <row r="432" spans="1:17" ht="12.75">
      <c r="A432" s="66" t="s">
        <v>294</v>
      </c>
      <c r="B432" s="54" t="s">
        <v>227</v>
      </c>
      <c r="C432" s="54" t="str">
        <f t="shared" si="132"/>
        <v>10 1 01 75510</v>
      </c>
      <c r="D432" s="54">
        <v>10</v>
      </c>
      <c r="E432" s="54" t="s">
        <v>30</v>
      </c>
      <c r="F432" s="54" t="s">
        <v>293</v>
      </c>
      <c r="G432" s="20">
        <f>'приложение 6'!H203</f>
        <v>2730.7</v>
      </c>
      <c r="H432" s="20">
        <f>'приложение 6'!I203</f>
        <v>0</v>
      </c>
      <c r="I432" s="20">
        <f t="shared" si="142"/>
        <v>2730.7</v>
      </c>
      <c r="J432" s="20">
        <f>'приложение 6'!K203</f>
        <v>198</v>
      </c>
      <c r="K432" s="20">
        <f t="shared" si="139"/>
        <v>2928.7</v>
      </c>
      <c r="L432" s="20">
        <f>'приложение 6'!M203</f>
        <v>2953.6</v>
      </c>
      <c r="M432" s="20">
        <f>'приложение 6'!N203</f>
        <v>0</v>
      </c>
      <c r="N432" s="90">
        <f t="shared" si="140"/>
        <v>2953.6</v>
      </c>
      <c r="O432" s="20">
        <f>'приложение 6'!P203</f>
        <v>3071.75</v>
      </c>
      <c r="P432" s="20">
        <f>'приложение 6'!Q203</f>
        <v>0</v>
      </c>
      <c r="Q432" s="90">
        <f t="shared" si="141"/>
        <v>3071.75</v>
      </c>
    </row>
    <row r="433" spans="1:17" ht="25.5">
      <c r="A433" s="53" t="s">
        <v>273</v>
      </c>
      <c r="B433" s="54" t="s">
        <v>230</v>
      </c>
      <c r="C433" s="54" t="str">
        <f t="shared" si="132"/>
        <v>10 1 02 00000</v>
      </c>
      <c r="D433" s="54"/>
      <c r="E433" s="54"/>
      <c r="F433" s="54"/>
      <c r="G433" s="20">
        <f>G434+G444</f>
        <v>326.15</v>
      </c>
      <c r="H433" s="20">
        <f>H434+H444</f>
        <v>0</v>
      </c>
      <c r="I433" s="20">
        <f t="shared" si="142"/>
        <v>326.15</v>
      </c>
      <c r="J433" s="20">
        <f>J434+J444</f>
        <v>0</v>
      </c>
      <c r="K433" s="20">
        <f t="shared" si="139"/>
        <v>326.15</v>
      </c>
      <c r="L433" s="20">
        <f>L434+L444</f>
        <v>331.2</v>
      </c>
      <c r="M433" s="20">
        <f>M434+M444</f>
        <v>0</v>
      </c>
      <c r="N433" s="90">
        <f t="shared" si="140"/>
        <v>331.2</v>
      </c>
      <c r="O433" s="20">
        <f>O434+O444</f>
        <v>336.45</v>
      </c>
      <c r="P433" s="20">
        <f>P434+P444</f>
        <v>0</v>
      </c>
      <c r="Q433" s="90">
        <f t="shared" si="141"/>
        <v>336.45</v>
      </c>
    </row>
    <row r="434" spans="1:17" ht="12.75">
      <c r="A434" s="53" t="s">
        <v>63</v>
      </c>
      <c r="B434" s="54" t="s">
        <v>231</v>
      </c>
      <c r="C434" s="54" t="str">
        <f t="shared" si="132"/>
        <v>10 1 02 75520</v>
      </c>
      <c r="D434" s="54"/>
      <c r="E434" s="54"/>
      <c r="F434" s="54"/>
      <c r="G434" s="20">
        <f aca="true" t="shared" si="149" ref="G434:M437">G435</f>
        <v>200</v>
      </c>
      <c r="H434" s="20">
        <f t="shared" si="149"/>
        <v>0</v>
      </c>
      <c r="I434" s="20">
        <f t="shared" si="142"/>
        <v>200</v>
      </c>
      <c r="J434" s="20">
        <f t="shared" si="149"/>
        <v>0</v>
      </c>
      <c r="K434" s="20">
        <f t="shared" si="139"/>
        <v>200</v>
      </c>
      <c r="L434" s="20">
        <f t="shared" si="149"/>
        <v>200</v>
      </c>
      <c r="M434" s="20">
        <f t="shared" si="149"/>
        <v>0</v>
      </c>
      <c r="N434" s="90">
        <f t="shared" si="140"/>
        <v>200</v>
      </c>
      <c r="O434" s="20">
        <f aca="true" t="shared" si="150" ref="O434:P437">O435</f>
        <v>200</v>
      </c>
      <c r="P434" s="20">
        <f t="shared" si="150"/>
        <v>0</v>
      </c>
      <c r="Q434" s="90">
        <f t="shared" si="141"/>
        <v>200</v>
      </c>
    </row>
    <row r="435" spans="1:17" ht="12.75">
      <c r="A435" s="53" t="s">
        <v>22</v>
      </c>
      <c r="B435" s="54" t="s">
        <v>231</v>
      </c>
      <c r="C435" s="54" t="str">
        <f t="shared" si="132"/>
        <v>10 1 02 75520</v>
      </c>
      <c r="D435" s="54" t="s">
        <v>82</v>
      </c>
      <c r="E435" s="54"/>
      <c r="F435" s="54"/>
      <c r="G435" s="20">
        <f t="shared" si="149"/>
        <v>200</v>
      </c>
      <c r="H435" s="20">
        <f t="shared" si="149"/>
        <v>0</v>
      </c>
      <c r="I435" s="20">
        <f t="shared" si="142"/>
        <v>200</v>
      </c>
      <c r="J435" s="20">
        <f t="shared" si="149"/>
        <v>0</v>
      </c>
      <c r="K435" s="20">
        <f t="shared" si="139"/>
        <v>200</v>
      </c>
      <c r="L435" s="20">
        <f t="shared" si="149"/>
        <v>200</v>
      </c>
      <c r="M435" s="20">
        <f t="shared" si="149"/>
        <v>0</v>
      </c>
      <c r="N435" s="90">
        <f t="shared" si="140"/>
        <v>200</v>
      </c>
      <c r="O435" s="20">
        <f t="shared" si="150"/>
        <v>200</v>
      </c>
      <c r="P435" s="20">
        <f t="shared" si="150"/>
        <v>0</v>
      </c>
      <c r="Q435" s="90">
        <f t="shared" si="141"/>
        <v>200</v>
      </c>
    </row>
    <row r="436" spans="1:17" ht="12.75">
      <c r="A436" s="53" t="s">
        <v>24</v>
      </c>
      <c r="B436" s="54" t="s">
        <v>231</v>
      </c>
      <c r="C436" s="54" t="str">
        <f t="shared" si="132"/>
        <v>10 1 02 75520</v>
      </c>
      <c r="D436" s="54" t="s">
        <v>82</v>
      </c>
      <c r="E436" s="54" t="s">
        <v>29</v>
      </c>
      <c r="F436" s="54"/>
      <c r="G436" s="91">
        <f t="shared" si="149"/>
        <v>200</v>
      </c>
      <c r="H436" s="91">
        <f t="shared" si="149"/>
        <v>0</v>
      </c>
      <c r="I436" s="20">
        <f t="shared" si="142"/>
        <v>200</v>
      </c>
      <c r="J436" s="91">
        <f t="shared" si="149"/>
        <v>0</v>
      </c>
      <c r="K436" s="20">
        <f t="shared" si="139"/>
        <v>200</v>
      </c>
      <c r="L436" s="91">
        <f t="shared" si="149"/>
        <v>200</v>
      </c>
      <c r="M436" s="91">
        <f t="shared" si="149"/>
        <v>0</v>
      </c>
      <c r="N436" s="90">
        <f t="shared" si="140"/>
        <v>200</v>
      </c>
      <c r="O436" s="91">
        <f t="shared" si="150"/>
        <v>200</v>
      </c>
      <c r="P436" s="91">
        <f t="shared" si="150"/>
        <v>0</v>
      </c>
      <c r="Q436" s="90">
        <f t="shared" si="141"/>
        <v>200</v>
      </c>
    </row>
    <row r="437" spans="1:17" ht="12.75">
      <c r="A437" s="66" t="s">
        <v>359</v>
      </c>
      <c r="B437" s="54" t="s">
        <v>231</v>
      </c>
      <c r="C437" s="54" t="str">
        <f t="shared" si="132"/>
        <v>10 1 02 75520</v>
      </c>
      <c r="D437" s="54" t="s">
        <v>82</v>
      </c>
      <c r="E437" s="54" t="s">
        <v>29</v>
      </c>
      <c r="F437" s="54" t="s">
        <v>360</v>
      </c>
      <c r="G437" s="91">
        <f t="shared" si="149"/>
        <v>200</v>
      </c>
      <c r="H437" s="91">
        <f t="shared" si="149"/>
        <v>0</v>
      </c>
      <c r="I437" s="20">
        <f t="shared" si="142"/>
        <v>200</v>
      </c>
      <c r="J437" s="91">
        <f t="shared" si="149"/>
        <v>0</v>
      </c>
      <c r="K437" s="20">
        <f t="shared" si="139"/>
        <v>200</v>
      </c>
      <c r="L437" s="91">
        <f t="shared" si="149"/>
        <v>200</v>
      </c>
      <c r="M437" s="91">
        <f t="shared" si="149"/>
        <v>0</v>
      </c>
      <c r="N437" s="90">
        <f t="shared" si="140"/>
        <v>200</v>
      </c>
      <c r="O437" s="91">
        <f t="shared" si="150"/>
        <v>200</v>
      </c>
      <c r="P437" s="91">
        <f t="shared" si="150"/>
        <v>0</v>
      </c>
      <c r="Q437" s="90">
        <f t="shared" si="141"/>
        <v>200</v>
      </c>
    </row>
    <row r="438" spans="1:17" ht="25.5">
      <c r="A438" s="53" t="s">
        <v>296</v>
      </c>
      <c r="B438" s="54" t="s">
        <v>231</v>
      </c>
      <c r="C438" s="54" t="str">
        <f t="shared" si="132"/>
        <v>10 1 02 75520</v>
      </c>
      <c r="D438" s="54" t="s">
        <v>82</v>
      </c>
      <c r="E438" s="54" t="s">
        <v>29</v>
      </c>
      <c r="F438" s="54" t="s">
        <v>295</v>
      </c>
      <c r="G438" s="91">
        <f>'приложение 6'!H210</f>
        <v>200</v>
      </c>
      <c r="H438" s="91">
        <f>'приложение 6'!I210</f>
        <v>0</v>
      </c>
      <c r="I438" s="20">
        <f t="shared" si="142"/>
        <v>200</v>
      </c>
      <c r="J438" s="91">
        <f>'приложение 6'!K210</f>
        <v>0</v>
      </c>
      <c r="K438" s="20">
        <f t="shared" si="139"/>
        <v>200</v>
      </c>
      <c r="L438" s="91">
        <f>'приложение 6'!M210</f>
        <v>200</v>
      </c>
      <c r="M438" s="91">
        <f>'приложение 6'!N210</f>
        <v>0</v>
      </c>
      <c r="N438" s="90">
        <f t="shared" si="140"/>
        <v>200</v>
      </c>
      <c r="O438" s="91">
        <f>'приложение 6'!P210</f>
        <v>200</v>
      </c>
      <c r="P438" s="91">
        <f>'приложение 6'!Q210</f>
        <v>0</v>
      </c>
      <c r="Q438" s="90">
        <f t="shared" si="141"/>
        <v>200</v>
      </c>
    </row>
    <row r="439" spans="1:17" ht="12.75" hidden="1">
      <c r="A439" s="53" t="s">
        <v>590</v>
      </c>
      <c r="B439" s="54"/>
      <c r="C439" s="54" t="s">
        <v>577</v>
      </c>
      <c r="D439" s="54"/>
      <c r="E439" s="54"/>
      <c r="F439" s="54"/>
      <c r="G439" s="91"/>
      <c r="H439" s="91"/>
      <c r="I439" s="20">
        <f t="shared" si="142"/>
        <v>0</v>
      </c>
      <c r="J439" s="91"/>
      <c r="K439" s="20">
        <f t="shared" si="139"/>
        <v>0</v>
      </c>
      <c r="L439" s="91"/>
      <c r="M439" s="91"/>
      <c r="N439" s="90">
        <f t="shared" si="140"/>
        <v>0</v>
      </c>
      <c r="O439" s="91"/>
      <c r="P439" s="91"/>
      <c r="Q439" s="90">
        <f t="shared" si="141"/>
        <v>0</v>
      </c>
    </row>
    <row r="440" spans="1:17" ht="12.75" hidden="1">
      <c r="A440" s="53" t="s">
        <v>591</v>
      </c>
      <c r="B440" s="54"/>
      <c r="C440" s="54" t="s">
        <v>577</v>
      </c>
      <c r="D440" s="54" t="s">
        <v>82</v>
      </c>
      <c r="E440" s="54"/>
      <c r="F440" s="54"/>
      <c r="G440" s="91"/>
      <c r="H440" s="91"/>
      <c r="I440" s="20">
        <f t="shared" si="142"/>
        <v>0</v>
      </c>
      <c r="J440" s="91"/>
      <c r="K440" s="20">
        <f t="shared" si="139"/>
        <v>0</v>
      </c>
      <c r="L440" s="91"/>
      <c r="M440" s="91"/>
      <c r="N440" s="90">
        <f t="shared" si="140"/>
        <v>0</v>
      </c>
      <c r="O440" s="91"/>
      <c r="P440" s="91"/>
      <c r="Q440" s="90">
        <f t="shared" si="141"/>
        <v>0</v>
      </c>
    </row>
    <row r="441" spans="1:17" ht="12.75" hidden="1">
      <c r="A441" s="53" t="s">
        <v>24</v>
      </c>
      <c r="B441" s="54"/>
      <c r="C441" s="54" t="s">
        <v>577</v>
      </c>
      <c r="D441" s="54" t="s">
        <v>82</v>
      </c>
      <c r="E441" s="54" t="s">
        <v>29</v>
      </c>
      <c r="F441" s="54"/>
      <c r="G441" s="91"/>
      <c r="H441" s="91"/>
      <c r="I441" s="20">
        <f t="shared" si="142"/>
        <v>0</v>
      </c>
      <c r="J441" s="91"/>
      <c r="K441" s="20">
        <f t="shared" si="139"/>
        <v>0</v>
      </c>
      <c r="L441" s="91"/>
      <c r="M441" s="91"/>
      <c r="N441" s="90">
        <f t="shared" si="140"/>
        <v>0</v>
      </c>
      <c r="O441" s="91"/>
      <c r="P441" s="91"/>
      <c r="Q441" s="90">
        <f t="shared" si="141"/>
        <v>0</v>
      </c>
    </row>
    <row r="442" spans="1:17" ht="12.75" hidden="1">
      <c r="A442" s="53" t="s">
        <v>359</v>
      </c>
      <c r="B442" s="54"/>
      <c r="C442" s="54" t="s">
        <v>577</v>
      </c>
      <c r="D442" s="54" t="s">
        <v>82</v>
      </c>
      <c r="E442" s="54" t="s">
        <v>29</v>
      </c>
      <c r="F442" s="54" t="s">
        <v>360</v>
      </c>
      <c r="G442" s="91"/>
      <c r="H442" s="91"/>
      <c r="I442" s="20">
        <f t="shared" si="142"/>
        <v>0</v>
      </c>
      <c r="J442" s="91"/>
      <c r="K442" s="20">
        <f t="shared" si="139"/>
        <v>0</v>
      </c>
      <c r="L442" s="91"/>
      <c r="M442" s="91"/>
      <c r="N442" s="90">
        <f t="shared" si="140"/>
        <v>0</v>
      </c>
      <c r="O442" s="91"/>
      <c r="P442" s="91"/>
      <c r="Q442" s="90">
        <f t="shared" si="141"/>
        <v>0</v>
      </c>
    </row>
    <row r="443" spans="1:17" ht="12.75" hidden="1">
      <c r="A443" s="53" t="s">
        <v>578</v>
      </c>
      <c r="B443" s="54"/>
      <c r="C443" s="54" t="s">
        <v>577</v>
      </c>
      <c r="D443" s="54" t="s">
        <v>82</v>
      </c>
      <c r="E443" s="54" t="s">
        <v>29</v>
      </c>
      <c r="F443" s="54" t="s">
        <v>579</v>
      </c>
      <c r="G443" s="91"/>
      <c r="H443" s="91"/>
      <c r="I443" s="20">
        <f t="shared" si="142"/>
        <v>0</v>
      </c>
      <c r="J443" s="91"/>
      <c r="K443" s="20">
        <f t="shared" si="139"/>
        <v>0</v>
      </c>
      <c r="L443" s="91"/>
      <c r="M443" s="91"/>
      <c r="N443" s="90">
        <f t="shared" si="140"/>
        <v>0</v>
      </c>
      <c r="O443" s="91"/>
      <c r="P443" s="91"/>
      <c r="Q443" s="90">
        <f t="shared" si="141"/>
        <v>0</v>
      </c>
    </row>
    <row r="444" spans="1:17" ht="25.5">
      <c r="A444" s="53" t="s">
        <v>237</v>
      </c>
      <c r="B444" s="54" t="s">
        <v>236</v>
      </c>
      <c r="C444" s="54" t="str">
        <f aca="true" t="shared" si="151" ref="C444:C537">REPLACE(REPLACE(REPLACE(B444,3,," "),5,," "),8,," ")</f>
        <v>10 1 02 75550</v>
      </c>
      <c r="D444" s="54"/>
      <c r="E444" s="54"/>
      <c r="F444" s="54"/>
      <c r="G444" s="20">
        <f aca="true" t="shared" si="152" ref="G444:M447">G445</f>
        <v>126.15</v>
      </c>
      <c r="H444" s="20">
        <f t="shared" si="152"/>
        <v>0</v>
      </c>
      <c r="I444" s="20">
        <f t="shared" si="142"/>
        <v>126.15</v>
      </c>
      <c r="J444" s="20">
        <f t="shared" si="152"/>
        <v>0</v>
      </c>
      <c r="K444" s="20">
        <f t="shared" si="139"/>
        <v>126.15</v>
      </c>
      <c r="L444" s="20">
        <f t="shared" si="152"/>
        <v>131.2</v>
      </c>
      <c r="M444" s="20">
        <f t="shared" si="152"/>
        <v>0</v>
      </c>
      <c r="N444" s="90">
        <f t="shared" si="140"/>
        <v>131.2</v>
      </c>
      <c r="O444" s="20">
        <f aca="true" t="shared" si="153" ref="O444:P447">O445</f>
        <v>136.45</v>
      </c>
      <c r="P444" s="20">
        <f t="shared" si="153"/>
        <v>0</v>
      </c>
      <c r="Q444" s="90">
        <f t="shared" si="141"/>
        <v>136.45</v>
      </c>
    </row>
    <row r="445" spans="1:17" ht="12.75">
      <c r="A445" s="53" t="s">
        <v>22</v>
      </c>
      <c r="B445" s="54" t="s">
        <v>236</v>
      </c>
      <c r="C445" s="54" t="str">
        <f t="shared" si="151"/>
        <v>10 1 02 75550</v>
      </c>
      <c r="D445" s="54" t="s">
        <v>82</v>
      </c>
      <c r="E445" s="54"/>
      <c r="F445" s="54"/>
      <c r="G445" s="20">
        <f t="shared" si="152"/>
        <v>126.15</v>
      </c>
      <c r="H445" s="20">
        <f t="shared" si="152"/>
        <v>0</v>
      </c>
      <c r="I445" s="20">
        <f t="shared" si="142"/>
        <v>126.15</v>
      </c>
      <c r="J445" s="20">
        <f t="shared" si="152"/>
        <v>0</v>
      </c>
      <c r="K445" s="20">
        <f t="shared" si="139"/>
        <v>126.15</v>
      </c>
      <c r="L445" s="20">
        <f t="shared" si="152"/>
        <v>131.2</v>
      </c>
      <c r="M445" s="20">
        <f t="shared" si="152"/>
        <v>0</v>
      </c>
      <c r="N445" s="90">
        <f t="shared" si="140"/>
        <v>131.2</v>
      </c>
      <c r="O445" s="20">
        <f t="shared" si="153"/>
        <v>136.45</v>
      </c>
      <c r="P445" s="20">
        <f t="shared" si="153"/>
        <v>0</v>
      </c>
      <c r="Q445" s="90">
        <f t="shared" si="141"/>
        <v>136.45</v>
      </c>
    </row>
    <row r="446" spans="1:17" ht="12.75">
      <c r="A446" s="53" t="s">
        <v>24</v>
      </c>
      <c r="B446" s="54" t="s">
        <v>236</v>
      </c>
      <c r="C446" s="54" t="str">
        <f t="shared" si="151"/>
        <v>10 1 02 75550</v>
      </c>
      <c r="D446" s="54" t="s">
        <v>82</v>
      </c>
      <c r="E446" s="54" t="s">
        <v>29</v>
      </c>
      <c r="F446" s="54"/>
      <c r="G446" s="20">
        <f t="shared" si="152"/>
        <v>126.15</v>
      </c>
      <c r="H446" s="20">
        <f t="shared" si="152"/>
        <v>0</v>
      </c>
      <c r="I446" s="20">
        <f t="shared" si="142"/>
        <v>126.15</v>
      </c>
      <c r="J446" s="20">
        <f t="shared" si="152"/>
        <v>0</v>
      </c>
      <c r="K446" s="20">
        <f t="shared" si="139"/>
        <v>126.15</v>
      </c>
      <c r="L446" s="20">
        <f t="shared" si="152"/>
        <v>131.2</v>
      </c>
      <c r="M446" s="20">
        <f t="shared" si="152"/>
        <v>0</v>
      </c>
      <c r="N446" s="90">
        <f t="shared" si="140"/>
        <v>131.2</v>
      </c>
      <c r="O446" s="20">
        <f t="shared" si="153"/>
        <v>136.45</v>
      </c>
      <c r="P446" s="20">
        <f t="shared" si="153"/>
        <v>0</v>
      </c>
      <c r="Q446" s="90">
        <f t="shared" si="141"/>
        <v>136.45</v>
      </c>
    </row>
    <row r="447" spans="1:17" ht="12.75">
      <c r="A447" s="66" t="s">
        <v>359</v>
      </c>
      <c r="B447" s="54" t="s">
        <v>236</v>
      </c>
      <c r="C447" s="54" t="str">
        <f t="shared" si="151"/>
        <v>10 1 02 75550</v>
      </c>
      <c r="D447" s="54" t="s">
        <v>82</v>
      </c>
      <c r="E447" s="54" t="s">
        <v>29</v>
      </c>
      <c r="F447" s="54" t="s">
        <v>360</v>
      </c>
      <c r="G447" s="20">
        <f t="shared" si="152"/>
        <v>126.15</v>
      </c>
      <c r="H447" s="20">
        <f t="shared" si="152"/>
        <v>0</v>
      </c>
      <c r="I447" s="20">
        <f t="shared" si="142"/>
        <v>126.15</v>
      </c>
      <c r="J447" s="20">
        <f t="shared" si="152"/>
        <v>0</v>
      </c>
      <c r="K447" s="20">
        <f t="shared" si="139"/>
        <v>126.15</v>
      </c>
      <c r="L447" s="20">
        <f t="shared" si="152"/>
        <v>131.2</v>
      </c>
      <c r="M447" s="20">
        <f t="shared" si="152"/>
        <v>0</v>
      </c>
      <c r="N447" s="90">
        <f t="shared" si="140"/>
        <v>131.2</v>
      </c>
      <c r="O447" s="20">
        <f t="shared" si="153"/>
        <v>136.45</v>
      </c>
      <c r="P447" s="20">
        <f t="shared" si="153"/>
        <v>0</v>
      </c>
      <c r="Q447" s="90">
        <f t="shared" si="141"/>
        <v>136.45</v>
      </c>
    </row>
    <row r="448" spans="1:17" ht="12.75">
      <c r="A448" s="66" t="s">
        <v>294</v>
      </c>
      <c r="B448" s="54" t="s">
        <v>236</v>
      </c>
      <c r="C448" s="54" t="str">
        <f t="shared" si="151"/>
        <v>10 1 02 75550</v>
      </c>
      <c r="D448" s="54" t="s">
        <v>82</v>
      </c>
      <c r="E448" s="54" t="s">
        <v>29</v>
      </c>
      <c r="F448" s="54" t="s">
        <v>293</v>
      </c>
      <c r="G448" s="20">
        <f>'приложение 6'!H216</f>
        <v>126.15</v>
      </c>
      <c r="H448" s="20">
        <f>'приложение 6'!I216</f>
        <v>0</v>
      </c>
      <c r="I448" s="20">
        <f t="shared" si="142"/>
        <v>126.15</v>
      </c>
      <c r="J448" s="20">
        <f>'приложение 6'!K216</f>
        <v>0</v>
      </c>
      <c r="K448" s="20">
        <f t="shared" si="139"/>
        <v>126.15</v>
      </c>
      <c r="L448" s="20">
        <f>'приложение 6'!M216</f>
        <v>131.2</v>
      </c>
      <c r="M448" s="20">
        <f>'приложение 6'!N216</f>
        <v>0</v>
      </c>
      <c r="N448" s="90">
        <f t="shared" si="140"/>
        <v>131.2</v>
      </c>
      <c r="O448" s="20">
        <f>'приложение 6'!P216</f>
        <v>136.45</v>
      </c>
      <c r="P448" s="20">
        <f>'приложение 6'!Q216</f>
        <v>0</v>
      </c>
      <c r="Q448" s="90">
        <f t="shared" si="141"/>
        <v>136.45</v>
      </c>
    </row>
    <row r="449" spans="1:17" ht="12.75">
      <c r="A449" s="53" t="s">
        <v>274</v>
      </c>
      <c r="B449" s="54" t="s">
        <v>229</v>
      </c>
      <c r="C449" s="54" t="str">
        <f t="shared" si="151"/>
        <v>10 1 03 00000</v>
      </c>
      <c r="D449" s="54"/>
      <c r="E449" s="54"/>
      <c r="F449" s="54"/>
      <c r="G449" s="20">
        <f aca="true" t="shared" si="154" ref="G449:M453">G450</f>
        <v>80</v>
      </c>
      <c r="H449" s="20">
        <f t="shared" si="154"/>
        <v>0</v>
      </c>
      <c r="I449" s="20">
        <f t="shared" si="142"/>
        <v>80</v>
      </c>
      <c r="J449" s="20">
        <f t="shared" si="154"/>
        <v>0</v>
      </c>
      <c r="K449" s="20">
        <f t="shared" si="139"/>
        <v>80</v>
      </c>
      <c r="L449" s="20">
        <f t="shared" si="154"/>
        <v>80</v>
      </c>
      <c r="M449" s="20">
        <f t="shared" si="154"/>
        <v>0</v>
      </c>
      <c r="N449" s="90">
        <f t="shared" si="140"/>
        <v>80</v>
      </c>
      <c r="O449" s="20">
        <f aca="true" t="shared" si="155" ref="O449:P453">O450</f>
        <v>80</v>
      </c>
      <c r="P449" s="20">
        <f t="shared" si="155"/>
        <v>0</v>
      </c>
      <c r="Q449" s="90">
        <f t="shared" si="141"/>
        <v>80</v>
      </c>
    </row>
    <row r="450" spans="1:17" ht="25.5">
      <c r="A450" s="53" t="s">
        <v>64</v>
      </c>
      <c r="B450" s="54" t="s">
        <v>232</v>
      </c>
      <c r="C450" s="54" t="str">
        <f t="shared" si="151"/>
        <v>10 1 03 75530</v>
      </c>
      <c r="D450" s="54"/>
      <c r="E450" s="54"/>
      <c r="F450" s="54"/>
      <c r="G450" s="20">
        <f t="shared" si="154"/>
        <v>80</v>
      </c>
      <c r="H450" s="20">
        <f t="shared" si="154"/>
        <v>0</v>
      </c>
      <c r="I450" s="20">
        <f t="shared" si="142"/>
        <v>80</v>
      </c>
      <c r="J450" s="20">
        <f t="shared" si="154"/>
        <v>0</v>
      </c>
      <c r="K450" s="20">
        <f t="shared" si="139"/>
        <v>80</v>
      </c>
      <c r="L450" s="20">
        <f t="shared" si="154"/>
        <v>80</v>
      </c>
      <c r="M450" s="20">
        <f t="shared" si="154"/>
        <v>0</v>
      </c>
      <c r="N450" s="90">
        <f t="shared" si="140"/>
        <v>80</v>
      </c>
      <c r="O450" s="20">
        <f t="shared" si="155"/>
        <v>80</v>
      </c>
      <c r="P450" s="20">
        <f t="shared" si="155"/>
        <v>0</v>
      </c>
      <c r="Q450" s="90">
        <f t="shared" si="141"/>
        <v>80</v>
      </c>
    </row>
    <row r="451" spans="1:17" ht="12.75">
      <c r="A451" s="53" t="s">
        <v>22</v>
      </c>
      <c r="B451" s="54" t="s">
        <v>232</v>
      </c>
      <c r="C451" s="54" t="str">
        <f t="shared" si="151"/>
        <v>10 1 03 75530</v>
      </c>
      <c r="D451" s="54" t="s">
        <v>82</v>
      </c>
      <c r="E451" s="54"/>
      <c r="F451" s="54"/>
      <c r="G451" s="20">
        <f t="shared" si="154"/>
        <v>80</v>
      </c>
      <c r="H451" s="20">
        <f t="shared" si="154"/>
        <v>0</v>
      </c>
      <c r="I451" s="20">
        <f t="shared" si="142"/>
        <v>80</v>
      </c>
      <c r="J451" s="20">
        <f t="shared" si="154"/>
        <v>0</v>
      </c>
      <c r="K451" s="20">
        <f t="shared" si="139"/>
        <v>80</v>
      </c>
      <c r="L451" s="20">
        <f t="shared" si="154"/>
        <v>80</v>
      </c>
      <c r="M451" s="20">
        <f t="shared" si="154"/>
        <v>0</v>
      </c>
      <c r="N451" s="90">
        <f t="shared" si="140"/>
        <v>80</v>
      </c>
      <c r="O451" s="20">
        <f t="shared" si="155"/>
        <v>80</v>
      </c>
      <c r="P451" s="20">
        <f t="shared" si="155"/>
        <v>0</v>
      </c>
      <c r="Q451" s="90">
        <f t="shared" si="141"/>
        <v>80</v>
      </c>
    </row>
    <row r="452" spans="1:17" ht="12.75">
      <c r="A452" s="53" t="s">
        <v>25</v>
      </c>
      <c r="B452" s="54" t="s">
        <v>232</v>
      </c>
      <c r="C452" s="54" t="str">
        <f t="shared" si="151"/>
        <v>10 1 03 75530</v>
      </c>
      <c r="D452" s="54" t="s">
        <v>82</v>
      </c>
      <c r="E452" s="54" t="s">
        <v>36</v>
      </c>
      <c r="F452" s="54"/>
      <c r="G452" s="20">
        <f t="shared" si="154"/>
        <v>80</v>
      </c>
      <c r="H452" s="20">
        <f t="shared" si="154"/>
        <v>0</v>
      </c>
      <c r="I452" s="20">
        <f t="shared" si="142"/>
        <v>80</v>
      </c>
      <c r="J452" s="20">
        <f t="shared" si="154"/>
        <v>0</v>
      </c>
      <c r="K452" s="20">
        <f t="shared" si="139"/>
        <v>80</v>
      </c>
      <c r="L452" s="20">
        <f t="shared" si="154"/>
        <v>80</v>
      </c>
      <c r="M452" s="20">
        <f t="shared" si="154"/>
        <v>0</v>
      </c>
      <c r="N452" s="90">
        <f t="shared" si="140"/>
        <v>80</v>
      </c>
      <c r="O452" s="20">
        <f t="shared" si="155"/>
        <v>80</v>
      </c>
      <c r="P452" s="20">
        <f t="shared" si="155"/>
        <v>0</v>
      </c>
      <c r="Q452" s="90">
        <f t="shared" si="141"/>
        <v>80</v>
      </c>
    </row>
    <row r="453" spans="1:17" ht="25.5">
      <c r="A453" s="53" t="s">
        <v>363</v>
      </c>
      <c r="B453" s="54" t="s">
        <v>232</v>
      </c>
      <c r="C453" s="54" t="str">
        <f t="shared" si="151"/>
        <v>10 1 03 75530</v>
      </c>
      <c r="D453" s="54" t="s">
        <v>82</v>
      </c>
      <c r="E453" s="54" t="s">
        <v>36</v>
      </c>
      <c r="F453" s="54" t="s">
        <v>361</v>
      </c>
      <c r="G453" s="20">
        <f t="shared" si="154"/>
        <v>80</v>
      </c>
      <c r="H453" s="20">
        <f t="shared" si="154"/>
        <v>0</v>
      </c>
      <c r="I453" s="20">
        <f t="shared" si="142"/>
        <v>80</v>
      </c>
      <c r="J453" s="20">
        <f t="shared" si="154"/>
        <v>0</v>
      </c>
      <c r="K453" s="20">
        <f t="shared" si="139"/>
        <v>80</v>
      </c>
      <c r="L453" s="20">
        <f t="shared" si="154"/>
        <v>80</v>
      </c>
      <c r="M453" s="20">
        <f t="shared" si="154"/>
        <v>0</v>
      </c>
      <c r="N453" s="90">
        <f t="shared" si="140"/>
        <v>80</v>
      </c>
      <c r="O453" s="20">
        <f t="shared" si="155"/>
        <v>80</v>
      </c>
      <c r="P453" s="20">
        <f t="shared" si="155"/>
        <v>0</v>
      </c>
      <c r="Q453" s="90">
        <f t="shared" si="141"/>
        <v>80</v>
      </c>
    </row>
    <row r="454" spans="1:17" ht="25.5">
      <c r="A454" s="53" t="s">
        <v>26</v>
      </c>
      <c r="B454" s="54" t="s">
        <v>232</v>
      </c>
      <c r="C454" s="54" t="str">
        <f t="shared" si="151"/>
        <v>10 1 03 75530</v>
      </c>
      <c r="D454" s="54" t="s">
        <v>82</v>
      </c>
      <c r="E454" s="54" t="s">
        <v>36</v>
      </c>
      <c r="F454" s="54" t="s">
        <v>362</v>
      </c>
      <c r="G454" s="20">
        <f>'приложение 6'!H223</f>
        <v>80</v>
      </c>
      <c r="H454" s="20">
        <f>'приложение 6'!I223</f>
        <v>0</v>
      </c>
      <c r="I454" s="20">
        <f t="shared" si="142"/>
        <v>80</v>
      </c>
      <c r="J454" s="20">
        <f>'приложение 6'!K223</f>
        <v>0</v>
      </c>
      <c r="K454" s="20">
        <f t="shared" si="139"/>
        <v>80</v>
      </c>
      <c r="L454" s="20">
        <f>'приложение 6'!M223</f>
        <v>80</v>
      </c>
      <c r="M454" s="20">
        <f>'приложение 6'!N223</f>
        <v>0</v>
      </c>
      <c r="N454" s="90">
        <f t="shared" si="140"/>
        <v>80</v>
      </c>
      <c r="O454" s="20">
        <f>'приложение 6'!P223</f>
        <v>80</v>
      </c>
      <c r="P454" s="20">
        <f>'приложение 6'!Q223</f>
        <v>0</v>
      </c>
      <c r="Q454" s="90">
        <f t="shared" si="141"/>
        <v>80</v>
      </c>
    </row>
    <row r="455" spans="1:17" ht="39" customHeight="1">
      <c r="A455" s="53" t="s">
        <v>611</v>
      </c>
      <c r="B455" s="54" t="s">
        <v>233</v>
      </c>
      <c r="C455" s="54" t="str">
        <f t="shared" si="151"/>
        <v>10 2 00 00000</v>
      </c>
      <c r="D455" s="54"/>
      <c r="E455" s="54"/>
      <c r="F455" s="54"/>
      <c r="G455" s="20">
        <f aca="true" t="shared" si="156" ref="G455:M460">G456</f>
        <v>77.05</v>
      </c>
      <c r="H455" s="20">
        <f t="shared" si="156"/>
        <v>0</v>
      </c>
      <c r="I455" s="20">
        <f t="shared" si="142"/>
        <v>77.05</v>
      </c>
      <c r="J455" s="20">
        <f t="shared" si="156"/>
        <v>0</v>
      </c>
      <c r="K455" s="20">
        <f t="shared" si="139"/>
        <v>77.05</v>
      </c>
      <c r="L455" s="20">
        <f t="shared" si="156"/>
        <v>80.14</v>
      </c>
      <c r="M455" s="20">
        <f t="shared" si="156"/>
        <v>0</v>
      </c>
      <c r="N455" s="90">
        <f t="shared" si="140"/>
        <v>80.14</v>
      </c>
      <c r="O455" s="20">
        <f aca="true" t="shared" si="157" ref="O455:P460">O456</f>
        <v>83.35</v>
      </c>
      <c r="P455" s="20">
        <f t="shared" si="157"/>
        <v>0</v>
      </c>
      <c r="Q455" s="90">
        <f t="shared" si="141"/>
        <v>83.35</v>
      </c>
    </row>
    <row r="456" spans="1:17" ht="12.75">
      <c r="A456" s="53" t="s">
        <v>275</v>
      </c>
      <c r="B456" s="54" t="s">
        <v>234</v>
      </c>
      <c r="C456" s="54" t="str">
        <f t="shared" si="151"/>
        <v>10 2 01 00000</v>
      </c>
      <c r="D456" s="54"/>
      <c r="E456" s="54"/>
      <c r="F456" s="54"/>
      <c r="G456" s="20">
        <f t="shared" si="156"/>
        <v>77.05</v>
      </c>
      <c r="H456" s="20">
        <f t="shared" si="156"/>
        <v>0</v>
      </c>
      <c r="I456" s="20">
        <f t="shared" si="142"/>
        <v>77.05</v>
      </c>
      <c r="J456" s="20">
        <f t="shared" si="156"/>
        <v>0</v>
      </c>
      <c r="K456" s="20">
        <f t="shared" si="139"/>
        <v>77.05</v>
      </c>
      <c r="L456" s="20">
        <f t="shared" si="156"/>
        <v>80.14</v>
      </c>
      <c r="M456" s="20">
        <f t="shared" si="156"/>
        <v>0</v>
      </c>
      <c r="N456" s="90">
        <f t="shared" si="140"/>
        <v>80.14</v>
      </c>
      <c r="O456" s="20">
        <f t="shared" si="157"/>
        <v>83.35</v>
      </c>
      <c r="P456" s="20">
        <f t="shared" si="157"/>
        <v>0</v>
      </c>
      <c r="Q456" s="90">
        <f t="shared" si="141"/>
        <v>83.35</v>
      </c>
    </row>
    <row r="457" spans="1:17" ht="12.75">
      <c r="A457" s="53" t="s">
        <v>66</v>
      </c>
      <c r="B457" s="54" t="s">
        <v>235</v>
      </c>
      <c r="C457" s="54" t="str">
        <f t="shared" si="151"/>
        <v>10 2 01 75540</v>
      </c>
      <c r="D457" s="54"/>
      <c r="E457" s="54"/>
      <c r="F457" s="54"/>
      <c r="G457" s="20">
        <f t="shared" si="156"/>
        <v>77.05</v>
      </c>
      <c r="H457" s="20">
        <f t="shared" si="156"/>
        <v>0</v>
      </c>
      <c r="I457" s="20">
        <f t="shared" si="142"/>
        <v>77.05</v>
      </c>
      <c r="J457" s="20">
        <f t="shared" si="156"/>
        <v>0</v>
      </c>
      <c r="K457" s="20">
        <f aca="true" t="shared" si="158" ref="K457:K520">I457+J457</f>
        <v>77.05</v>
      </c>
      <c r="L457" s="20">
        <f t="shared" si="156"/>
        <v>80.14</v>
      </c>
      <c r="M457" s="20">
        <f t="shared" si="156"/>
        <v>0</v>
      </c>
      <c r="N457" s="90">
        <f t="shared" si="140"/>
        <v>80.14</v>
      </c>
      <c r="O457" s="20">
        <f t="shared" si="157"/>
        <v>83.35</v>
      </c>
      <c r="P457" s="20">
        <f t="shared" si="157"/>
        <v>0</v>
      </c>
      <c r="Q457" s="90">
        <f t="shared" si="141"/>
        <v>83.35</v>
      </c>
    </row>
    <row r="458" spans="1:17" ht="12.75">
      <c r="A458" s="53" t="s">
        <v>22</v>
      </c>
      <c r="B458" s="54" t="s">
        <v>235</v>
      </c>
      <c r="C458" s="54" t="str">
        <f t="shared" si="151"/>
        <v>10 2 01 75540</v>
      </c>
      <c r="D458" s="54" t="s">
        <v>82</v>
      </c>
      <c r="E458" s="54"/>
      <c r="F458" s="54"/>
      <c r="G458" s="20">
        <f t="shared" si="156"/>
        <v>77.05</v>
      </c>
      <c r="H458" s="20">
        <f t="shared" si="156"/>
        <v>0</v>
      </c>
      <c r="I458" s="20">
        <f t="shared" si="142"/>
        <v>77.05</v>
      </c>
      <c r="J458" s="20">
        <f t="shared" si="156"/>
        <v>0</v>
      </c>
      <c r="K458" s="20">
        <f t="shared" si="158"/>
        <v>77.05</v>
      </c>
      <c r="L458" s="20">
        <f t="shared" si="156"/>
        <v>80.14</v>
      </c>
      <c r="M458" s="20">
        <f t="shared" si="156"/>
        <v>0</v>
      </c>
      <c r="N458" s="90">
        <f t="shared" si="140"/>
        <v>80.14</v>
      </c>
      <c r="O458" s="20">
        <f t="shared" si="157"/>
        <v>83.35</v>
      </c>
      <c r="P458" s="20">
        <f t="shared" si="157"/>
        <v>0</v>
      </c>
      <c r="Q458" s="90">
        <f t="shared" si="141"/>
        <v>83.35</v>
      </c>
    </row>
    <row r="459" spans="1:17" ht="12.75">
      <c r="A459" s="53" t="s">
        <v>25</v>
      </c>
      <c r="B459" s="54" t="s">
        <v>235</v>
      </c>
      <c r="C459" s="54" t="str">
        <f t="shared" si="151"/>
        <v>10 2 01 75540</v>
      </c>
      <c r="D459" s="54" t="s">
        <v>82</v>
      </c>
      <c r="E459" s="54" t="s">
        <v>36</v>
      </c>
      <c r="F459" s="54"/>
      <c r="G459" s="20">
        <f t="shared" si="156"/>
        <v>77.05</v>
      </c>
      <c r="H459" s="20">
        <f t="shared" si="156"/>
        <v>0</v>
      </c>
      <c r="I459" s="20">
        <f t="shared" si="142"/>
        <v>77.05</v>
      </c>
      <c r="J459" s="20">
        <f t="shared" si="156"/>
        <v>0</v>
      </c>
      <c r="K459" s="20">
        <f t="shared" si="158"/>
        <v>77.05</v>
      </c>
      <c r="L459" s="20">
        <f t="shared" si="156"/>
        <v>80.14</v>
      </c>
      <c r="M459" s="20">
        <f t="shared" si="156"/>
        <v>0</v>
      </c>
      <c r="N459" s="90">
        <f aca="true" t="shared" si="159" ref="N459:N522">L459+M459</f>
        <v>80.14</v>
      </c>
      <c r="O459" s="20">
        <f t="shared" si="157"/>
        <v>83.35</v>
      </c>
      <c r="P459" s="20">
        <f t="shared" si="157"/>
        <v>0</v>
      </c>
      <c r="Q459" s="90">
        <f aca="true" t="shared" si="160" ref="Q459:Q522">O459+P459</f>
        <v>83.35</v>
      </c>
    </row>
    <row r="460" spans="1:17" ht="25.5">
      <c r="A460" s="53" t="s">
        <v>354</v>
      </c>
      <c r="B460" s="54" t="s">
        <v>235</v>
      </c>
      <c r="C460" s="54" t="str">
        <f t="shared" si="151"/>
        <v>10 2 01 75540</v>
      </c>
      <c r="D460" s="54" t="s">
        <v>82</v>
      </c>
      <c r="E460" s="54" t="s">
        <v>36</v>
      </c>
      <c r="F460" s="54" t="s">
        <v>355</v>
      </c>
      <c r="G460" s="20">
        <f t="shared" si="156"/>
        <v>77.05</v>
      </c>
      <c r="H460" s="20">
        <f t="shared" si="156"/>
        <v>0</v>
      </c>
      <c r="I460" s="20">
        <f t="shared" si="142"/>
        <v>77.05</v>
      </c>
      <c r="J460" s="20">
        <f t="shared" si="156"/>
        <v>0</v>
      </c>
      <c r="K460" s="20">
        <f t="shared" si="158"/>
        <v>77.05</v>
      </c>
      <c r="L460" s="20">
        <f t="shared" si="156"/>
        <v>80.14</v>
      </c>
      <c r="M460" s="20">
        <f t="shared" si="156"/>
        <v>0</v>
      </c>
      <c r="N460" s="90">
        <f t="shared" si="159"/>
        <v>80.14</v>
      </c>
      <c r="O460" s="20">
        <f t="shared" si="157"/>
        <v>83.35</v>
      </c>
      <c r="P460" s="20">
        <f t="shared" si="157"/>
        <v>0</v>
      </c>
      <c r="Q460" s="90">
        <f t="shared" si="160"/>
        <v>83.35</v>
      </c>
    </row>
    <row r="461" spans="1:17" ht="25.5">
      <c r="A461" s="53" t="s">
        <v>289</v>
      </c>
      <c r="B461" s="54" t="s">
        <v>235</v>
      </c>
      <c r="C461" s="54" t="str">
        <f t="shared" si="151"/>
        <v>10 2 01 75540</v>
      </c>
      <c r="D461" s="54" t="s">
        <v>82</v>
      </c>
      <c r="E461" s="54" t="s">
        <v>36</v>
      </c>
      <c r="F461" s="54" t="s">
        <v>288</v>
      </c>
      <c r="G461" s="20">
        <f>'приложение 6'!H228</f>
        <v>77.05</v>
      </c>
      <c r="H461" s="20">
        <f>'приложение 6'!I228</f>
        <v>0</v>
      </c>
      <c r="I461" s="20">
        <f t="shared" si="142"/>
        <v>77.05</v>
      </c>
      <c r="J461" s="20">
        <f>'приложение 6'!K228</f>
        <v>0</v>
      </c>
      <c r="K461" s="20">
        <f t="shared" si="158"/>
        <v>77.05</v>
      </c>
      <c r="L461" s="20">
        <f>'приложение 6'!M228</f>
        <v>80.14</v>
      </c>
      <c r="M461" s="20">
        <f>'приложение 6'!N228</f>
        <v>0</v>
      </c>
      <c r="N461" s="90">
        <f t="shared" si="159"/>
        <v>80.14</v>
      </c>
      <c r="O461" s="20">
        <f>'приложение 6'!P228</f>
        <v>83.35</v>
      </c>
      <c r="P461" s="20">
        <f>'приложение 6'!Q228</f>
        <v>0</v>
      </c>
      <c r="Q461" s="90">
        <f t="shared" si="160"/>
        <v>83.35</v>
      </c>
    </row>
    <row r="462" spans="1:17" ht="12.75">
      <c r="A462" s="53" t="s">
        <v>616</v>
      </c>
      <c r="B462" s="54" t="s">
        <v>214</v>
      </c>
      <c r="C462" s="54" t="str">
        <f t="shared" si="151"/>
        <v>11 0 00 00000</v>
      </c>
      <c r="D462" s="54"/>
      <c r="E462" s="54"/>
      <c r="F462" s="54"/>
      <c r="G462" s="20">
        <f>G463+G480+G507</f>
        <v>5813.17</v>
      </c>
      <c r="H462" s="20">
        <f>H463+H480+H507</f>
        <v>-651.3</v>
      </c>
      <c r="I462" s="20">
        <f t="shared" si="142"/>
        <v>5161.87</v>
      </c>
      <c r="J462" s="20">
        <f>J463+J480+J507</f>
        <v>-71.055</v>
      </c>
      <c r="K462" s="20">
        <f t="shared" si="158"/>
        <v>5090.815</v>
      </c>
      <c r="L462" s="20">
        <f>L463+L480+L507</f>
        <v>4948.014999999999</v>
      </c>
      <c r="M462" s="20">
        <f>M463+M480+M507</f>
        <v>0</v>
      </c>
      <c r="N462" s="90">
        <f t="shared" si="159"/>
        <v>4948.014999999999</v>
      </c>
      <c r="O462" s="20">
        <f>O463+O480+O507</f>
        <v>5204.72</v>
      </c>
      <c r="P462" s="20">
        <f>P463+P480+P507</f>
        <v>0</v>
      </c>
      <c r="Q462" s="90">
        <f t="shared" si="160"/>
        <v>5204.72</v>
      </c>
    </row>
    <row r="463" spans="1:17" ht="12.75">
      <c r="A463" s="53" t="s">
        <v>69</v>
      </c>
      <c r="B463" s="54" t="s">
        <v>215</v>
      </c>
      <c r="C463" s="54" t="str">
        <f t="shared" si="151"/>
        <v>11 1 00 00000</v>
      </c>
      <c r="D463" s="54"/>
      <c r="E463" s="54"/>
      <c r="F463" s="54"/>
      <c r="G463" s="20">
        <f>G464</f>
        <v>2323.79</v>
      </c>
      <c r="H463" s="20">
        <f>H464</f>
        <v>-870.3</v>
      </c>
      <c r="I463" s="20">
        <f t="shared" si="142"/>
        <v>1453.49</v>
      </c>
      <c r="J463" s="20">
        <f>J464</f>
        <v>0</v>
      </c>
      <c r="K463" s="20">
        <f t="shared" si="158"/>
        <v>1453.49</v>
      </c>
      <c r="L463" s="20">
        <f>L464</f>
        <v>1449.0349999999999</v>
      </c>
      <c r="M463" s="20">
        <f>M464</f>
        <v>0</v>
      </c>
      <c r="N463" s="90">
        <f t="shared" si="159"/>
        <v>1449.0349999999999</v>
      </c>
      <c r="O463" s="20">
        <f>O464</f>
        <v>1694.09</v>
      </c>
      <c r="P463" s="20">
        <f>P464</f>
        <v>0</v>
      </c>
      <c r="Q463" s="90">
        <f t="shared" si="160"/>
        <v>1694.09</v>
      </c>
    </row>
    <row r="464" spans="1:17" ht="25.5">
      <c r="A464" s="53" t="s">
        <v>270</v>
      </c>
      <c r="B464" s="54" t="s">
        <v>216</v>
      </c>
      <c r="C464" s="54" t="str">
        <f t="shared" si="151"/>
        <v>11 1 01 00000</v>
      </c>
      <c r="D464" s="54"/>
      <c r="E464" s="54"/>
      <c r="F464" s="54"/>
      <c r="G464" s="20">
        <f>G465+G475+G470</f>
        <v>2323.79</v>
      </c>
      <c r="H464" s="20">
        <f>H465+H475+H470</f>
        <v>-870.3</v>
      </c>
      <c r="I464" s="20">
        <f t="shared" si="142"/>
        <v>1453.49</v>
      </c>
      <c r="J464" s="20">
        <f>J465+J475+J470</f>
        <v>0</v>
      </c>
      <c r="K464" s="20">
        <f t="shared" si="158"/>
        <v>1453.49</v>
      </c>
      <c r="L464" s="20">
        <f>L465+L475+L470</f>
        <v>1449.0349999999999</v>
      </c>
      <c r="M464" s="20">
        <f>M465+M475+M470</f>
        <v>0</v>
      </c>
      <c r="N464" s="90">
        <f t="shared" si="159"/>
        <v>1449.0349999999999</v>
      </c>
      <c r="O464" s="20">
        <f>O465+O475+O470</f>
        <v>1694.09</v>
      </c>
      <c r="P464" s="20">
        <f>P465+P475+P470</f>
        <v>0</v>
      </c>
      <c r="Q464" s="90">
        <f t="shared" si="160"/>
        <v>1694.09</v>
      </c>
    </row>
    <row r="465" spans="1:17" ht="25.5" hidden="1">
      <c r="A465" s="53" t="s">
        <v>42</v>
      </c>
      <c r="B465" s="54" t="s">
        <v>350</v>
      </c>
      <c r="C465" s="54" t="str">
        <f t="shared" si="151"/>
        <v>11 1 01 74010</v>
      </c>
      <c r="D465" s="54"/>
      <c r="E465" s="54"/>
      <c r="F465" s="54"/>
      <c r="G465" s="20">
        <f aca="true" t="shared" si="161" ref="G465:M468">G466</f>
        <v>0</v>
      </c>
      <c r="H465" s="20">
        <f t="shared" si="161"/>
        <v>0</v>
      </c>
      <c r="I465" s="20">
        <f aca="true" t="shared" si="162" ref="I465:I528">G465+H465</f>
        <v>0</v>
      </c>
      <c r="J465" s="20">
        <f t="shared" si="161"/>
        <v>0</v>
      </c>
      <c r="K465" s="20">
        <f t="shared" si="158"/>
        <v>0</v>
      </c>
      <c r="L465" s="20">
        <f t="shared" si="161"/>
        <v>0</v>
      </c>
      <c r="M465" s="20">
        <f t="shared" si="161"/>
        <v>0</v>
      </c>
      <c r="N465" s="90">
        <f t="shared" si="159"/>
        <v>0</v>
      </c>
      <c r="O465" s="20">
        <f aca="true" t="shared" si="163" ref="O465:P468">O466</f>
        <v>0</v>
      </c>
      <c r="P465" s="20">
        <f t="shared" si="163"/>
        <v>0</v>
      </c>
      <c r="Q465" s="90">
        <f t="shared" si="160"/>
        <v>0</v>
      </c>
    </row>
    <row r="466" spans="1:17" ht="12.75" hidden="1">
      <c r="A466" s="53" t="s">
        <v>19</v>
      </c>
      <c r="B466" s="54" t="s">
        <v>350</v>
      </c>
      <c r="C466" s="54" t="str">
        <f t="shared" si="151"/>
        <v>11 1 01 74010</v>
      </c>
      <c r="D466" s="54" t="s">
        <v>33</v>
      </c>
      <c r="E466" s="54"/>
      <c r="F466" s="54"/>
      <c r="G466" s="20">
        <f t="shared" si="161"/>
        <v>0</v>
      </c>
      <c r="H466" s="20">
        <f t="shared" si="161"/>
        <v>0</v>
      </c>
      <c r="I466" s="20">
        <f t="shared" si="162"/>
        <v>0</v>
      </c>
      <c r="J466" s="20">
        <f t="shared" si="161"/>
        <v>0</v>
      </c>
      <c r="K466" s="20">
        <f t="shared" si="158"/>
        <v>0</v>
      </c>
      <c r="L466" s="20">
        <f t="shared" si="161"/>
        <v>0</v>
      </c>
      <c r="M466" s="20">
        <f t="shared" si="161"/>
        <v>0</v>
      </c>
      <c r="N466" s="90">
        <f t="shared" si="159"/>
        <v>0</v>
      </c>
      <c r="O466" s="20">
        <f t="shared" si="163"/>
        <v>0</v>
      </c>
      <c r="P466" s="20">
        <f t="shared" si="163"/>
        <v>0</v>
      </c>
      <c r="Q466" s="90">
        <f t="shared" si="160"/>
        <v>0</v>
      </c>
    </row>
    <row r="467" spans="1:17" ht="12.75" hidden="1">
      <c r="A467" s="53" t="s">
        <v>20</v>
      </c>
      <c r="B467" s="54" t="s">
        <v>350</v>
      </c>
      <c r="C467" s="54" t="str">
        <f t="shared" si="151"/>
        <v>11 1 01 74010</v>
      </c>
      <c r="D467" s="54" t="s">
        <v>33</v>
      </c>
      <c r="E467" s="54" t="s">
        <v>33</v>
      </c>
      <c r="F467" s="54"/>
      <c r="G467" s="20">
        <f t="shared" si="161"/>
        <v>0</v>
      </c>
      <c r="H467" s="20">
        <f t="shared" si="161"/>
        <v>0</v>
      </c>
      <c r="I467" s="20">
        <f t="shared" si="162"/>
        <v>0</v>
      </c>
      <c r="J467" s="20">
        <f t="shared" si="161"/>
        <v>0</v>
      </c>
      <c r="K467" s="20">
        <f t="shared" si="158"/>
        <v>0</v>
      </c>
      <c r="L467" s="20">
        <f t="shared" si="161"/>
        <v>0</v>
      </c>
      <c r="M467" s="20">
        <f t="shared" si="161"/>
        <v>0</v>
      </c>
      <c r="N467" s="90">
        <f t="shared" si="159"/>
        <v>0</v>
      </c>
      <c r="O467" s="20">
        <f t="shared" si="163"/>
        <v>0</v>
      </c>
      <c r="P467" s="20">
        <f t="shared" si="163"/>
        <v>0</v>
      </c>
      <c r="Q467" s="90">
        <f t="shared" si="160"/>
        <v>0</v>
      </c>
    </row>
    <row r="468" spans="1:17" ht="25.5" hidden="1">
      <c r="A468" s="53" t="s">
        <v>354</v>
      </c>
      <c r="B468" s="54" t="s">
        <v>350</v>
      </c>
      <c r="C468" s="54" t="str">
        <f t="shared" si="151"/>
        <v>11 1 01 74010</v>
      </c>
      <c r="D468" s="54" t="s">
        <v>33</v>
      </c>
      <c r="E468" s="54" t="s">
        <v>33</v>
      </c>
      <c r="F468" s="54" t="s">
        <v>355</v>
      </c>
      <c r="G468" s="20">
        <f t="shared" si="161"/>
        <v>0</v>
      </c>
      <c r="H468" s="20">
        <f t="shared" si="161"/>
        <v>0</v>
      </c>
      <c r="I468" s="20">
        <f t="shared" si="162"/>
        <v>0</v>
      </c>
      <c r="J468" s="20">
        <f t="shared" si="161"/>
        <v>0</v>
      </c>
      <c r="K468" s="20">
        <f t="shared" si="158"/>
        <v>0</v>
      </c>
      <c r="L468" s="20">
        <f t="shared" si="161"/>
        <v>0</v>
      </c>
      <c r="M468" s="20">
        <f t="shared" si="161"/>
        <v>0</v>
      </c>
      <c r="N468" s="90">
        <f t="shared" si="159"/>
        <v>0</v>
      </c>
      <c r="O468" s="20">
        <f t="shared" si="163"/>
        <v>0</v>
      </c>
      <c r="P468" s="20">
        <f t="shared" si="163"/>
        <v>0</v>
      </c>
      <c r="Q468" s="90">
        <f t="shared" si="160"/>
        <v>0</v>
      </c>
    </row>
    <row r="469" spans="1:17" ht="25.5" hidden="1">
      <c r="A469" s="53" t="s">
        <v>289</v>
      </c>
      <c r="B469" s="54" t="s">
        <v>350</v>
      </c>
      <c r="C469" s="54" t="str">
        <f t="shared" si="151"/>
        <v>11 1 01 74010</v>
      </c>
      <c r="D469" s="54" t="s">
        <v>33</v>
      </c>
      <c r="E469" s="54" t="s">
        <v>33</v>
      </c>
      <c r="F469" s="54" t="s">
        <v>288</v>
      </c>
      <c r="G469" s="20">
        <f>'приложение 6'!H534</f>
        <v>0</v>
      </c>
      <c r="H469" s="20">
        <f>'приложение 6'!I534</f>
        <v>0</v>
      </c>
      <c r="I469" s="20">
        <f t="shared" si="162"/>
        <v>0</v>
      </c>
      <c r="J469" s="20">
        <f>'приложение 6'!K534</f>
        <v>0</v>
      </c>
      <c r="K469" s="20">
        <f t="shared" si="158"/>
        <v>0</v>
      </c>
      <c r="L469" s="20">
        <f>'приложение 6'!M534</f>
        <v>0</v>
      </c>
      <c r="M469" s="20">
        <f>'приложение 6'!N534</f>
        <v>0</v>
      </c>
      <c r="N469" s="90">
        <f t="shared" si="159"/>
        <v>0</v>
      </c>
      <c r="O469" s="20">
        <f>'приложение 6'!P534</f>
        <v>0</v>
      </c>
      <c r="P469" s="20">
        <f>'приложение 6'!Q534</f>
        <v>0</v>
      </c>
      <c r="Q469" s="90">
        <f t="shared" si="160"/>
        <v>0</v>
      </c>
    </row>
    <row r="470" spans="1:17" ht="12.75">
      <c r="A470" s="53" t="s">
        <v>109</v>
      </c>
      <c r="B470" s="54" t="s">
        <v>305</v>
      </c>
      <c r="C470" s="54" t="str">
        <f t="shared" si="151"/>
        <v>11 1 01 74220</v>
      </c>
      <c r="D470" s="54"/>
      <c r="E470" s="54"/>
      <c r="F470" s="54"/>
      <c r="G470" s="20">
        <f aca="true" t="shared" si="164" ref="G470:M473">G471</f>
        <v>16.05</v>
      </c>
      <c r="H470" s="20">
        <f t="shared" si="164"/>
        <v>0</v>
      </c>
      <c r="I470" s="20">
        <f t="shared" si="162"/>
        <v>16.05</v>
      </c>
      <c r="J470" s="20">
        <f t="shared" si="164"/>
        <v>0</v>
      </c>
      <c r="K470" s="20">
        <f t="shared" si="158"/>
        <v>16.05</v>
      </c>
      <c r="L470" s="20">
        <f t="shared" si="164"/>
        <v>16.05</v>
      </c>
      <c r="M470" s="20">
        <f t="shared" si="164"/>
        <v>0</v>
      </c>
      <c r="N470" s="90">
        <f t="shared" si="159"/>
        <v>16.05</v>
      </c>
      <c r="O470" s="20">
        <f aca="true" t="shared" si="165" ref="O470:P473">O471</f>
        <v>16.05</v>
      </c>
      <c r="P470" s="20">
        <f t="shared" si="165"/>
        <v>0</v>
      </c>
      <c r="Q470" s="90">
        <f t="shared" si="160"/>
        <v>16.05</v>
      </c>
    </row>
    <row r="471" spans="1:17" ht="12.75">
      <c r="A471" s="53" t="s">
        <v>19</v>
      </c>
      <c r="B471" s="54" t="s">
        <v>305</v>
      </c>
      <c r="C471" s="54" t="str">
        <f t="shared" si="151"/>
        <v>11 1 01 74220</v>
      </c>
      <c r="D471" s="54" t="s">
        <v>33</v>
      </c>
      <c r="E471" s="54"/>
      <c r="F471" s="54"/>
      <c r="G471" s="20">
        <f t="shared" si="164"/>
        <v>16.05</v>
      </c>
      <c r="H471" s="20">
        <f t="shared" si="164"/>
        <v>0</v>
      </c>
      <c r="I471" s="20">
        <f t="shared" si="162"/>
        <v>16.05</v>
      </c>
      <c r="J471" s="20">
        <f t="shared" si="164"/>
        <v>0</v>
      </c>
      <c r="K471" s="20">
        <f t="shared" si="158"/>
        <v>16.05</v>
      </c>
      <c r="L471" s="20">
        <f t="shared" si="164"/>
        <v>16.05</v>
      </c>
      <c r="M471" s="20">
        <f t="shared" si="164"/>
        <v>0</v>
      </c>
      <c r="N471" s="90">
        <f t="shared" si="159"/>
        <v>16.05</v>
      </c>
      <c r="O471" s="20">
        <f t="shared" si="165"/>
        <v>16.05</v>
      </c>
      <c r="P471" s="20">
        <f t="shared" si="165"/>
        <v>0</v>
      </c>
      <c r="Q471" s="90">
        <f t="shared" si="160"/>
        <v>16.05</v>
      </c>
    </row>
    <row r="472" spans="1:17" ht="12.75">
      <c r="A472" s="53" t="s">
        <v>20</v>
      </c>
      <c r="B472" s="54" t="s">
        <v>305</v>
      </c>
      <c r="C472" s="54" t="str">
        <f t="shared" si="151"/>
        <v>11 1 01 74220</v>
      </c>
      <c r="D472" s="54" t="s">
        <v>33</v>
      </c>
      <c r="E472" s="54" t="s">
        <v>33</v>
      </c>
      <c r="F472" s="54"/>
      <c r="G472" s="20">
        <f t="shared" si="164"/>
        <v>16.05</v>
      </c>
      <c r="H472" s="20">
        <f t="shared" si="164"/>
        <v>0</v>
      </c>
      <c r="I472" s="20">
        <f t="shared" si="162"/>
        <v>16.05</v>
      </c>
      <c r="J472" s="20">
        <f t="shared" si="164"/>
        <v>0</v>
      </c>
      <c r="K472" s="20">
        <f t="shared" si="158"/>
        <v>16.05</v>
      </c>
      <c r="L472" s="20">
        <f t="shared" si="164"/>
        <v>16.05</v>
      </c>
      <c r="M472" s="20">
        <f t="shared" si="164"/>
        <v>0</v>
      </c>
      <c r="N472" s="90">
        <f t="shared" si="159"/>
        <v>16.05</v>
      </c>
      <c r="O472" s="20">
        <f t="shared" si="165"/>
        <v>16.05</v>
      </c>
      <c r="P472" s="20">
        <f t="shared" si="165"/>
        <v>0</v>
      </c>
      <c r="Q472" s="90">
        <f t="shared" si="160"/>
        <v>16.05</v>
      </c>
    </row>
    <row r="473" spans="1:17" ht="25.5">
      <c r="A473" s="53" t="s">
        <v>354</v>
      </c>
      <c r="B473" s="54" t="s">
        <v>305</v>
      </c>
      <c r="C473" s="54" t="str">
        <f t="shared" si="151"/>
        <v>11 1 01 74220</v>
      </c>
      <c r="D473" s="54" t="s">
        <v>33</v>
      </c>
      <c r="E473" s="54" t="s">
        <v>33</v>
      </c>
      <c r="F473" s="54" t="s">
        <v>355</v>
      </c>
      <c r="G473" s="20">
        <f t="shared" si="164"/>
        <v>16.05</v>
      </c>
      <c r="H473" s="20">
        <f t="shared" si="164"/>
        <v>0</v>
      </c>
      <c r="I473" s="20">
        <f t="shared" si="162"/>
        <v>16.05</v>
      </c>
      <c r="J473" s="20">
        <f t="shared" si="164"/>
        <v>0</v>
      </c>
      <c r="K473" s="20">
        <f t="shared" si="158"/>
        <v>16.05</v>
      </c>
      <c r="L473" s="20">
        <f t="shared" si="164"/>
        <v>16.05</v>
      </c>
      <c r="M473" s="20">
        <f t="shared" si="164"/>
        <v>0</v>
      </c>
      <c r="N473" s="90">
        <f t="shared" si="159"/>
        <v>16.05</v>
      </c>
      <c r="O473" s="20">
        <f t="shared" si="165"/>
        <v>16.05</v>
      </c>
      <c r="P473" s="20">
        <f t="shared" si="165"/>
        <v>0</v>
      </c>
      <c r="Q473" s="90">
        <f t="shared" si="160"/>
        <v>16.05</v>
      </c>
    </row>
    <row r="474" spans="1:17" ht="25.5">
      <c r="A474" s="53" t="s">
        <v>289</v>
      </c>
      <c r="B474" s="54" t="s">
        <v>305</v>
      </c>
      <c r="C474" s="54" t="str">
        <f t="shared" si="151"/>
        <v>11 1 01 74220</v>
      </c>
      <c r="D474" s="54" t="s">
        <v>33</v>
      </c>
      <c r="E474" s="54" t="s">
        <v>33</v>
      </c>
      <c r="F474" s="54" t="s">
        <v>288</v>
      </c>
      <c r="G474" s="20">
        <f>'приложение 6'!H537</f>
        <v>16.05</v>
      </c>
      <c r="H474" s="20">
        <f>'приложение 6'!I537</f>
        <v>0</v>
      </c>
      <c r="I474" s="20">
        <f t="shared" si="162"/>
        <v>16.05</v>
      </c>
      <c r="J474" s="20">
        <f>'приложение 6'!K537</f>
        <v>0</v>
      </c>
      <c r="K474" s="20">
        <f t="shared" si="158"/>
        <v>16.05</v>
      </c>
      <c r="L474" s="20">
        <f>'приложение 6'!M537</f>
        <v>16.05</v>
      </c>
      <c r="M474" s="20">
        <f>'приложение 6'!N537</f>
        <v>0</v>
      </c>
      <c r="N474" s="90">
        <f t="shared" si="159"/>
        <v>16.05</v>
      </c>
      <c r="O474" s="20">
        <f>'приложение 6'!P537</f>
        <v>16.05</v>
      </c>
      <c r="P474" s="20">
        <f>'приложение 6'!Q537</f>
        <v>0</v>
      </c>
      <c r="Q474" s="90">
        <f t="shared" si="160"/>
        <v>16.05</v>
      </c>
    </row>
    <row r="475" spans="1:17" ht="12.75">
      <c r="A475" s="53" t="s">
        <v>21</v>
      </c>
      <c r="B475" s="54" t="s">
        <v>217</v>
      </c>
      <c r="C475" s="54" t="str">
        <f t="shared" si="151"/>
        <v>11 1 01 76010</v>
      </c>
      <c r="D475" s="54"/>
      <c r="E475" s="54"/>
      <c r="F475" s="54"/>
      <c r="G475" s="20">
        <f aca="true" t="shared" si="166" ref="G475:M478">G476</f>
        <v>2307.74</v>
      </c>
      <c r="H475" s="20">
        <f t="shared" si="166"/>
        <v>-870.3</v>
      </c>
      <c r="I475" s="20">
        <f t="shared" si="162"/>
        <v>1437.4399999999998</v>
      </c>
      <c r="J475" s="20">
        <f t="shared" si="166"/>
        <v>0</v>
      </c>
      <c r="K475" s="20">
        <f t="shared" si="158"/>
        <v>1437.4399999999998</v>
      </c>
      <c r="L475" s="20">
        <f t="shared" si="166"/>
        <v>1432.985</v>
      </c>
      <c r="M475" s="20">
        <f t="shared" si="166"/>
        <v>0</v>
      </c>
      <c r="N475" s="90">
        <f t="shared" si="159"/>
        <v>1432.985</v>
      </c>
      <c r="O475" s="20">
        <f aca="true" t="shared" si="167" ref="O475:P478">O476</f>
        <v>1678.04</v>
      </c>
      <c r="P475" s="20">
        <f t="shared" si="167"/>
        <v>0</v>
      </c>
      <c r="Q475" s="90">
        <f t="shared" si="160"/>
        <v>1678.04</v>
      </c>
    </row>
    <row r="476" spans="1:17" ht="12.75">
      <c r="A476" s="53" t="s">
        <v>19</v>
      </c>
      <c r="B476" s="54" t="s">
        <v>217</v>
      </c>
      <c r="C476" s="54" t="str">
        <f t="shared" si="151"/>
        <v>11 1 01 76010</v>
      </c>
      <c r="D476" s="54" t="s">
        <v>33</v>
      </c>
      <c r="E476" s="54"/>
      <c r="F476" s="54"/>
      <c r="G476" s="20">
        <f t="shared" si="166"/>
        <v>2307.74</v>
      </c>
      <c r="H476" s="20">
        <f t="shared" si="166"/>
        <v>-870.3</v>
      </c>
      <c r="I476" s="20">
        <f t="shared" si="162"/>
        <v>1437.4399999999998</v>
      </c>
      <c r="J476" s="20">
        <f t="shared" si="166"/>
        <v>0</v>
      </c>
      <c r="K476" s="20">
        <f t="shared" si="158"/>
        <v>1437.4399999999998</v>
      </c>
      <c r="L476" s="20">
        <f t="shared" si="166"/>
        <v>1432.985</v>
      </c>
      <c r="M476" s="20">
        <f t="shared" si="166"/>
        <v>0</v>
      </c>
      <c r="N476" s="90">
        <f t="shared" si="159"/>
        <v>1432.985</v>
      </c>
      <c r="O476" s="20">
        <f t="shared" si="167"/>
        <v>1678.04</v>
      </c>
      <c r="P476" s="20">
        <f t="shared" si="167"/>
        <v>0</v>
      </c>
      <c r="Q476" s="90">
        <f t="shared" si="160"/>
        <v>1678.04</v>
      </c>
    </row>
    <row r="477" spans="1:17" ht="12.75">
      <c r="A477" s="53" t="s">
        <v>20</v>
      </c>
      <c r="B477" s="54" t="s">
        <v>217</v>
      </c>
      <c r="C477" s="54" t="str">
        <f t="shared" si="151"/>
        <v>11 1 01 76010</v>
      </c>
      <c r="D477" s="54" t="s">
        <v>33</v>
      </c>
      <c r="E477" s="54" t="s">
        <v>33</v>
      </c>
      <c r="F477" s="54"/>
      <c r="G477" s="20">
        <f t="shared" si="166"/>
        <v>2307.74</v>
      </c>
      <c r="H477" s="20">
        <f t="shared" si="166"/>
        <v>-870.3</v>
      </c>
      <c r="I477" s="20">
        <f t="shared" si="162"/>
        <v>1437.4399999999998</v>
      </c>
      <c r="J477" s="20">
        <f t="shared" si="166"/>
        <v>0</v>
      </c>
      <c r="K477" s="20">
        <f t="shared" si="158"/>
        <v>1437.4399999999998</v>
      </c>
      <c r="L477" s="20">
        <f t="shared" si="166"/>
        <v>1432.985</v>
      </c>
      <c r="M477" s="20">
        <f t="shared" si="166"/>
        <v>0</v>
      </c>
      <c r="N477" s="90">
        <f t="shared" si="159"/>
        <v>1432.985</v>
      </c>
      <c r="O477" s="20">
        <f t="shared" si="167"/>
        <v>1678.04</v>
      </c>
      <c r="P477" s="20">
        <f t="shared" si="167"/>
        <v>0</v>
      </c>
      <c r="Q477" s="90">
        <f t="shared" si="160"/>
        <v>1678.04</v>
      </c>
    </row>
    <row r="478" spans="1:17" ht="25.5">
      <c r="A478" s="53" t="s">
        <v>354</v>
      </c>
      <c r="B478" s="54" t="s">
        <v>217</v>
      </c>
      <c r="C478" s="54" t="str">
        <f t="shared" si="151"/>
        <v>11 1 01 76010</v>
      </c>
      <c r="D478" s="54" t="s">
        <v>33</v>
      </c>
      <c r="E478" s="54" t="s">
        <v>33</v>
      </c>
      <c r="F478" s="54" t="s">
        <v>355</v>
      </c>
      <c r="G478" s="20">
        <f t="shared" si="166"/>
        <v>2307.74</v>
      </c>
      <c r="H478" s="20">
        <f t="shared" si="166"/>
        <v>-870.3</v>
      </c>
      <c r="I478" s="20">
        <f t="shared" si="162"/>
        <v>1437.4399999999998</v>
      </c>
      <c r="J478" s="20">
        <f t="shared" si="166"/>
        <v>0</v>
      </c>
      <c r="K478" s="20">
        <f t="shared" si="158"/>
        <v>1437.4399999999998</v>
      </c>
      <c r="L478" s="20">
        <f t="shared" si="166"/>
        <v>1432.985</v>
      </c>
      <c r="M478" s="20">
        <f t="shared" si="166"/>
        <v>0</v>
      </c>
      <c r="N478" s="90">
        <f t="shared" si="159"/>
        <v>1432.985</v>
      </c>
      <c r="O478" s="20">
        <f t="shared" si="167"/>
        <v>1678.04</v>
      </c>
      <c r="P478" s="20">
        <f t="shared" si="167"/>
        <v>0</v>
      </c>
      <c r="Q478" s="90">
        <f t="shared" si="160"/>
        <v>1678.04</v>
      </c>
    </row>
    <row r="479" spans="1:17" ht="25.5">
      <c r="A479" s="53" t="s">
        <v>289</v>
      </c>
      <c r="B479" s="54" t="s">
        <v>217</v>
      </c>
      <c r="C479" s="54" t="str">
        <f t="shared" si="151"/>
        <v>11 1 01 76010</v>
      </c>
      <c r="D479" s="54" t="s">
        <v>33</v>
      </c>
      <c r="E479" s="54" t="s">
        <v>33</v>
      </c>
      <c r="F479" s="54" t="s">
        <v>288</v>
      </c>
      <c r="G479" s="20">
        <f>'приложение 6'!H540</f>
        <v>2307.74</v>
      </c>
      <c r="H479" s="20">
        <f>'приложение 6'!I540</f>
        <v>-870.3</v>
      </c>
      <c r="I479" s="20">
        <f t="shared" si="162"/>
        <v>1437.4399999999998</v>
      </c>
      <c r="J479" s="20">
        <f>'приложение 6'!K540</f>
        <v>0</v>
      </c>
      <c r="K479" s="20">
        <f t="shared" si="158"/>
        <v>1437.4399999999998</v>
      </c>
      <c r="L479" s="20">
        <f>'приложение 6'!M540</f>
        <v>1432.985</v>
      </c>
      <c r="M479" s="20">
        <f>'приложение 6'!N540</f>
        <v>0</v>
      </c>
      <c r="N479" s="90">
        <f t="shared" si="159"/>
        <v>1432.985</v>
      </c>
      <c r="O479" s="20">
        <f>'приложение 6'!P540</f>
        <v>1678.04</v>
      </c>
      <c r="P479" s="20">
        <f>'приложение 6'!Q540</f>
        <v>0</v>
      </c>
      <c r="Q479" s="90">
        <f t="shared" si="160"/>
        <v>1678.04</v>
      </c>
    </row>
    <row r="480" spans="1:17" ht="15.75" customHeight="1">
      <c r="A480" s="53" t="s">
        <v>70</v>
      </c>
      <c r="B480" s="54" t="s">
        <v>221</v>
      </c>
      <c r="C480" s="54" t="str">
        <f t="shared" si="151"/>
        <v>11 2 00 00000</v>
      </c>
      <c r="D480" s="54"/>
      <c r="E480" s="54"/>
      <c r="F480" s="54"/>
      <c r="G480" s="20">
        <f>G481</f>
        <v>1315.88</v>
      </c>
      <c r="H480" s="20">
        <f>H481</f>
        <v>219</v>
      </c>
      <c r="I480" s="20">
        <f t="shared" si="162"/>
        <v>1534.88</v>
      </c>
      <c r="J480" s="20">
        <f>J481</f>
        <v>-71.055</v>
      </c>
      <c r="K480" s="20">
        <f t="shared" si="158"/>
        <v>1463.825</v>
      </c>
      <c r="L480" s="20">
        <f>L481</f>
        <v>1325.48</v>
      </c>
      <c r="M480" s="20">
        <f>M481</f>
        <v>0</v>
      </c>
      <c r="N480" s="90">
        <f t="shared" si="159"/>
        <v>1325.48</v>
      </c>
      <c r="O480" s="20">
        <f>O481</f>
        <v>1337.13</v>
      </c>
      <c r="P480" s="20">
        <f>P481</f>
        <v>0</v>
      </c>
      <c r="Q480" s="90">
        <f t="shared" si="160"/>
        <v>1337.13</v>
      </c>
    </row>
    <row r="481" spans="1:17" ht="15.75" customHeight="1">
      <c r="A481" s="53" t="s">
        <v>276</v>
      </c>
      <c r="B481" s="54" t="s">
        <v>222</v>
      </c>
      <c r="C481" s="54" t="str">
        <f t="shared" si="151"/>
        <v>11 2 01 00000</v>
      </c>
      <c r="D481" s="54"/>
      <c r="E481" s="54"/>
      <c r="F481" s="54"/>
      <c r="G481" s="20">
        <f>G482+G492+G497+G502+G487</f>
        <v>1315.88</v>
      </c>
      <c r="H481" s="20">
        <f>H482+H492+H497+H502+H487</f>
        <v>219</v>
      </c>
      <c r="I481" s="20">
        <f t="shared" si="162"/>
        <v>1534.88</v>
      </c>
      <c r="J481" s="20">
        <f>J482+J492+J497+J502+J487</f>
        <v>-71.055</v>
      </c>
      <c r="K481" s="20">
        <f t="shared" si="158"/>
        <v>1463.825</v>
      </c>
      <c r="L481" s="20">
        <f>L482+L492+L497+L502+L487</f>
        <v>1325.48</v>
      </c>
      <c r="M481" s="20">
        <f>M482+M492+M497+M502+M487</f>
        <v>0</v>
      </c>
      <c r="N481" s="90">
        <f t="shared" si="159"/>
        <v>1325.48</v>
      </c>
      <c r="O481" s="20">
        <f>O482+O492+O497+O502+O487</f>
        <v>1337.13</v>
      </c>
      <c r="P481" s="20">
        <f>P482+P492+P497+P502+P487</f>
        <v>0</v>
      </c>
      <c r="Q481" s="90">
        <f t="shared" si="160"/>
        <v>1337.13</v>
      </c>
    </row>
    <row r="482" spans="1:17" ht="23.25" customHeight="1" hidden="1">
      <c r="A482" s="53" t="s">
        <v>42</v>
      </c>
      <c r="B482" s="54" t="s">
        <v>324</v>
      </c>
      <c r="C482" s="54" t="str">
        <f t="shared" si="151"/>
        <v>11 2 01 74010</v>
      </c>
      <c r="D482" s="54"/>
      <c r="E482" s="54"/>
      <c r="F482" s="54"/>
      <c r="G482" s="20">
        <f aca="true" t="shared" si="168" ref="G482:M485">G483</f>
        <v>0</v>
      </c>
      <c r="H482" s="20">
        <f t="shared" si="168"/>
        <v>0</v>
      </c>
      <c r="I482" s="20">
        <f t="shared" si="162"/>
        <v>0</v>
      </c>
      <c r="J482" s="20">
        <f t="shared" si="168"/>
        <v>0</v>
      </c>
      <c r="K482" s="20">
        <f t="shared" si="158"/>
        <v>0</v>
      </c>
      <c r="L482" s="20">
        <f t="shared" si="168"/>
        <v>0</v>
      </c>
      <c r="M482" s="20">
        <f t="shared" si="168"/>
        <v>0</v>
      </c>
      <c r="N482" s="90">
        <f t="shared" si="159"/>
        <v>0</v>
      </c>
      <c r="O482" s="20">
        <f aca="true" t="shared" si="169" ref="O482:P485">O483</f>
        <v>0</v>
      </c>
      <c r="P482" s="20">
        <f t="shared" si="169"/>
        <v>0</v>
      </c>
      <c r="Q482" s="90">
        <f t="shared" si="160"/>
        <v>0</v>
      </c>
    </row>
    <row r="483" spans="1:17" ht="16.5" customHeight="1" hidden="1">
      <c r="A483" s="53" t="s">
        <v>27</v>
      </c>
      <c r="B483" s="54" t="s">
        <v>324</v>
      </c>
      <c r="C483" s="54" t="str">
        <f t="shared" si="151"/>
        <v>11 2 01 74010</v>
      </c>
      <c r="D483" s="54" t="s">
        <v>37</v>
      </c>
      <c r="E483" s="54"/>
      <c r="F483" s="54"/>
      <c r="G483" s="20">
        <f t="shared" si="168"/>
        <v>0</v>
      </c>
      <c r="H483" s="20">
        <f t="shared" si="168"/>
        <v>0</v>
      </c>
      <c r="I483" s="20">
        <f t="shared" si="162"/>
        <v>0</v>
      </c>
      <c r="J483" s="20">
        <f t="shared" si="168"/>
        <v>0</v>
      </c>
      <c r="K483" s="20">
        <f t="shared" si="158"/>
        <v>0</v>
      </c>
      <c r="L483" s="20">
        <f t="shared" si="168"/>
        <v>0</v>
      </c>
      <c r="M483" s="20">
        <f t="shared" si="168"/>
        <v>0</v>
      </c>
      <c r="N483" s="90">
        <f t="shared" si="159"/>
        <v>0</v>
      </c>
      <c r="O483" s="20">
        <f t="shared" si="169"/>
        <v>0</v>
      </c>
      <c r="P483" s="20">
        <f t="shared" si="169"/>
        <v>0</v>
      </c>
      <c r="Q483" s="90">
        <f t="shared" si="160"/>
        <v>0</v>
      </c>
    </row>
    <row r="484" spans="1:17" ht="15.75" customHeight="1" hidden="1">
      <c r="A484" s="53" t="s">
        <v>28</v>
      </c>
      <c r="B484" s="54" t="s">
        <v>324</v>
      </c>
      <c r="C484" s="54" t="str">
        <f t="shared" si="151"/>
        <v>11 2 01 74010</v>
      </c>
      <c r="D484" s="54" t="s">
        <v>37</v>
      </c>
      <c r="E484" s="54" t="s">
        <v>30</v>
      </c>
      <c r="F484" s="54"/>
      <c r="G484" s="20">
        <f t="shared" si="168"/>
        <v>0</v>
      </c>
      <c r="H484" s="20">
        <f t="shared" si="168"/>
        <v>0</v>
      </c>
      <c r="I484" s="20">
        <f t="shared" si="162"/>
        <v>0</v>
      </c>
      <c r="J484" s="20">
        <f t="shared" si="168"/>
        <v>0</v>
      </c>
      <c r="K484" s="20">
        <f t="shared" si="158"/>
        <v>0</v>
      </c>
      <c r="L484" s="20">
        <f t="shared" si="168"/>
        <v>0</v>
      </c>
      <c r="M484" s="20">
        <f t="shared" si="168"/>
        <v>0</v>
      </c>
      <c r="N484" s="90">
        <f t="shared" si="159"/>
        <v>0</v>
      </c>
      <c r="O484" s="20">
        <f t="shared" si="169"/>
        <v>0</v>
      </c>
      <c r="P484" s="20">
        <f t="shared" si="169"/>
        <v>0</v>
      </c>
      <c r="Q484" s="90">
        <f t="shared" si="160"/>
        <v>0</v>
      </c>
    </row>
    <row r="485" spans="1:17" ht="25.5" customHeight="1" hidden="1">
      <c r="A485" s="53" t="s">
        <v>354</v>
      </c>
      <c r="B485" s="54" t="s">
        <v>324</v>
      </c>
      <c r="C485" s="54" t="str">
        <f t="shared" si="151"/>
        <v>11 2 01 74010</v>
      </c>
      <c r="D485" s="54" t="s">
        <v>37</v>
      </c>
      <c r="E485" s="54" t="s">
        <v>30</v>
      </c>
      <c r="F485" s="54" t="s">
        <v>355</v>
      </c>
      <c r="G485" s="20">
        <f t="shared" si="168"/>
        <v>0</v>
      </c>
      <c r="H485" s="20">
        <f t="shared" si="168"/>
        <v>0</v>
      </c>
      <c r="I485" s="20">
        <f t="shared" si="162"/>
        <v>0</v>
      </c>
      <c r="J485" s="20">
        <f t="shared" si="168"/>
        <v>0</v>
      </c>
      <c r="K485" s="20">
        <f t="shared" si="158"/>
        <v>0</v>
      </c>
      <c r="L485" s="20">
        <f t="shared" si="168"/>
        <v>0</v>
      </c>
      <c r="M485" s="20">
        <f t="shared" si="168"/>
        <v>0</v>
      </c>
      <c r="N485" s="90">
        <f t="shared" si="159"/>
        <v>0</v>
      </c>
      <c r="O485" s="20">
        <f t="shared" si="169"/>
        <v>0</v>
      </c>
      <c r="P485" s="20">
        <f t="shared" si="169"/>
        <v>0</v>
      </c>
      <c r="Q485" s="90">
        <f t="shared" si="160"/>
        <v>0</v>
      </c>
    </row>
    <row r="486" spans="1:17" ht="24" customHeight="1" hidden="1">
      <c r="A486" s="53" t="s">
        <v>289</v>
      </c>
      <c r="B486" s="54" t="s">
        <v>324</v>
      </c>
      <c r="C486" s="54" t="str">
        <f t="shared" si="151"/>
        <v>11 2 01 74010</v>
      </c>
      <c r="D486" s="54" t="s">
        <v>37</v>
      </c>
      <c r="E486" s="54" t="s">
        <v>30</v>
      </c>
      <c r="F486" s="54" t="s">
        <v>288</v>
      </c>
      <c r="G486" s="20">
        <f>'приложение 6'!H569</f>
        <v>0</v>
      </c>
      <c r="H486" s="20">
        <f>'приложение 6'!I569</f>
        <v>0</v>
      </c>
      <c r="I486" s="20">
        <f t="shared" si="162"/>
        <v>0</v>
      </c>
      <c r="J486" s="20">
        <f>'приложение 6'!K569</f>
        <v>0</v>
      </c>
      <c r="K486" s="20">
        <f t="shared" si="158"/>
        <v>0</v>
      </c>
      <c r="L486" s="20">
        <f>'приложение 6'!M569</f>
        <v>0</v>
      </c>
      <c r="M486" s="20">
        <f>'приложение 6'!N569</f>
        <v>0</v>
      </c>
      <c r="N486" s="90">
        <f t="shared" si="159"/>
        <v>0</v>
      </c>
      <c r="O486" s="20">
        <f>'приложение 6'!P569</f>
        <v>0</v>
      </c>
      <c r="P486" s="20">
        <f>'приложение 6'!Q569</f>
        <v>0</v>
      </c>
      <c r="Q486" s="90">
        <f t="shared" si="160"/>
        <v>0</v>
      </c>
    </row>
    <row r="487" spans="1:17" ht="14.25" customHeight="1">
      <c r="A487" s="53" t="s">
        <v>57</v>
      </c>
      <c r="B487" s="54"/>
      <c r="C487" s="54" t="s">
        <v>585</v>
      </c>
      <c r="D487" s="54"/>
      <c r="E487" s="54"/>
      <c r="F487" s="54"/>
      <c r="G487" s="20">
        <f aca="true" t="shared" si="170" ref="G487:M490">G488</f>
        <v>100</v>
      </c>
      <c r="H487" s="20">
        <f t="shared" si="170"/>
        <v>0</v>
      </c>
      <c r="I487" s="20">
        <f t="shared" si="162"/>
        <v>100</v>
      </c>
      <c r="J487" s="20">
        <f t="shared" si="170"/>
        <v>0</v>
      </c>
      <c r="K487" s="20">
        <f t="shared" si="158"/>
        <v>100</v>
      </c>
      <c r="L487" s="20">
        <f t="shared" si="170"/>
        <v>100</v>
      </c>
      <c r="M487" s="20">
        <f t="shared" si="170"/>
        <v>0</v>
      </c>
      <c r="N487" s="90">
        <f t="shared" si="159"/>
        <v>100</v>
      </c>
      <c r="O487" s="20">
        <f aca="true" t="shared" si="171" ref="O487:P490">O488</f>
        <v>100</v>
      </c>
      <c r="P487" s="20">
        <f t="shared" si="171"/>
        <v>0</v>
      </c>
      <c r="Q487" s="90">
        <f t="shared" si="160"/>
        <v>100</v>
      </c>
    </row>
    <row r="488" spans="1:17" ht="14.25" customHeight="1">
      <c r="A488" s="53" t="s">
        <v>27</v>
      </c>
      <c r="B488" s="54"/>
      <c r="C488" s="54" t="s">
        <v>585</v>
      </c>
      <c r="D488" s="54" t="s">
        <v>37</v>
      </c>
      <c r="E488" s="54"/>
      <c r="F488" s="54"/>
      <c r="G488" s="20">
        <f t="shared" si="170"/>
        <v>100</v>
      </c>
      <c r="H488" s="20">
        <f t="shared" si="170"/>
        <v>0</v>
      </c>
      <c r="I488" s="20">
        <f t="shared" si="162"/>
        <v>100</v>
      </c>
      <c r="J488" s="20">
        <f t="shared" si="170"/>
        <v>0</v>
      </c>
      <c r="K488" s="20">
        <f t="shared" si="158"/>
        <v>100</v>
      </c>
      <c r="L488" s="20">
        <f t="shared" si="170"/>
        <v>100</v>
      </c>
      <c r="M488" s="20">
        <f t="shared" si="170"/>
        <v>0</v>
      </c>
      <c r="N488" s="90">
        <f t="shared" si="159"/>
        <v>100</v>
      </c>
      <c r="O488" s="20">
        <f t="shared" si="171"/>
        <v>100</v>
      </c>
      <c r="P488" s="20">
        <f t="shared" si="171"/>
        <v>0</v>
      </c>
      <c r="Q488" s="90">
        <f t="shared" si="160"/>
        <v>100</v>
      </c>
    </row>
    <row r="489" spans="1:17" ht="16.5" customHeight="1">
      <c r="A489" s="53" t="s">
        <v>28</v>
      </c>
      <c r="B489" s="54"/>
      <c r="C489" s="54" t="s">
        <v>585</v>
      </c>
      <c r="D489" s="54" t="s">
        <v>37</v>
      </c>
      <c r="E489" s="54" t="s">
        <v>30</v>
      </c>
      <c r="F489" s="54"/>
      <c r="G489" s="20">
        <f t="shared" si="170"/>
        <v>100</v>
      </c>
      <c r="H489" s="20">
        <f t="shared" si="170"/>
        <v>0</v>
      </c>
      <c r="I489" s="20">
        <f t="shared" si="162"/>
        <v>100</v>
      </c>
      <c r="J489" s="20">
        <f t="shared" si="170"/>
        <v>0</v>
      </c>
      <c r="K489" s="20">
        <f t="shared" si="158"/>
        <v>100</v>
      </c>
      <c r="L489" s="20">
        <f t="shared" si="170"/>
        <v>100</v>
      </c>
      <c r="M489" s="20">
        <f t="shared" si="170"/>
        <v>0</v>
      </c>
      <c r="N489" s="90">
        <f t="shared" si="159"/>
        <v>100</v>
      </c>
      <c r="O489" s="20">
        <f t="shared" si="171"/>
        <v>100</v>
      </c>
      <c r="P489" s="20">
        <f t="shared" si="171"/>
        <v>0</v>
      </c>
      <c r="Q489" s="90">
        <f t="shared" si="160"/>
        <v>100</v>
      </c>
    </row>
    <row r="490" spans="1:17" ht="24" customHeight="1">
      <c r="A490" s="53" t="s">
        <v>354</v>
      </c>
      <c r="B490" s="54"/>
      <c r="C490" s="54" t="s">
        <v>585</v>
      </c>
      <c r="D490" s="54" t="s">
        <v>37</v>
      </c>
      <c r="E490" s="54" t="s">
        <v>30</v>
      </c>
      <c r="F490" s="54" t="s">
        <v>355</v>
      </c>
      <c r="G490" s="20">
        <f t="shared" si="170"/>
        <v>100</v>
      </c>
      <c r="H490" s="20">
        <f t="shared" si="170"/>
        <v>0</v>
      </c>
      <c r="I490" s="20">
        <f t="shared" si="162"/>
        <v>100</v>
      </c>
      <c r="J490" s="20">
        <f t="shared" si="170"/>
        <v>0</v>
      </c>
      <c r="K490" s="20">
        <f t="shared" si="158"/>
        <v>100</v>
      </c>
      <c r="L490" s="20">
        <f t="shared" si="170"/>
        <v>100</v>
      </c>
      <c r="M490" s="20">
        <f t="shared" si="170"/>
        <v>0</v>
      </c>
      <c r="N490" s="90">
        <f t="shared" si="159"/>
        <v>100</v>
      </c>
      <c r="O490" s="20">
        <f t="shared" si="171"/>
        <v>100</v>
      </c>
      <c r="P490" s="20">
        <f t="shared" si="171"/>
        <v>0</v>
      </c>
      <c r="Q490" s="90">
        <f t="shared" si="160"/>
        <v>100</v>
      </c>
    </row>
    <row r="491" spans="1:17" ht="24" customHeight="1">
      <c r="A491" s="53" t="s">
        <v>289</v>
      </c>
      <c r="B491" s="54"/>
      <c r="C491" s="54" t="s">
        <v>585</v>
      </c>
      <c r="D491" s="54" t="s">
        <v>37</v>
      </c>
      <c r="E491" s="54" t="s">
        <v>30</v>
      </c>
      <c r="F491" s="54" t="s">
        <v>288</v>
      </c>
      <c r="G491" s="20">
        <f>'приложение 6'!H572</f>
        <v>100</v>
      </c>
      <c r="H491" s="20">
        <f>'приложение 6'!I572</f>
        <v>0</v>
      </c>
      <c r="I491" s="20">
        <f t="shared" si="162"/>
        <v>100</v>
      </c>
      <c r="J491" s="20">
        <f>'приложение 6'!K572</f>
        <v>0</v>
      </c>
      <c r="K491" s="20">
        <f t="shared" si="158"/>
        <v>100</v>
      </c>
      <c r="L491" s="20">
        <f>'приложение 6'!M572</f>
        <v>100</v>
      </c>
      <c r="M491" s="20">
        <f>'приложение 6'!N572</f>
        <v>0</v>
      </c>
      <c r="N491" s="90">
        <f t="shared" si="159"/>
        <v>100</v>
      </c>
      <c r="O491" s="20">
        <f>'приложение 6'!P572</f>
        <v>100</v>
      </c>
      <c r="P491" s="20">
        <f>'приложение 6'!Q572</f>
        <v>0</v>
      </c>
      <c r="Q491" s="90">
        <f t="shared" si="160"/>
        <v>100</v>
      </c>
    </row>
    <row r="492" spans="1:17" ht="17.25" customHeight="1" hidden="1">
      <c r="A492" s="53" t="s">
        <v>74</v>
      </c>
      <c r="B492" s="54" t="s">
        <v>453</v>
      </c>
      <c r="C492" s="54" t="str">
        <f>REPLACE(REPLACE(REPLACE(B492,3,," "),5,," "),8,," ")</f>
        <v>11 2 01 74030</v>
      </c>
      <c r="D492" s="54"/>
      <c r="E492" s="54"/>
      <c r="F492" s="54"/>
      <c r="G492" s="20">
        <f aca="true" t="shared" si="172" ref="G492:M495">G493</f>
        <v>0</v>
      </c>
      <c r="H492" s="20">
        <f t="shared" si="172"/>
        <v>0</v>
      </c>
      <c r="I492" s="20">
        <f t="shared" si="162"/>
        <v>0</v>
      </c>
      <c r="J492" s="20">
        <f t="shared" si="172"/>
        <v>0</v>
      </c>
      <c r="K492" s="20">
        <f t="shared" si="158"/>
        <v>0</v>
      </c>
      <c r="L492" s="20">
        <f t="shared" si="172"/>
        <v>0</v>
      </c>
      <c r="M492" s="20">
        <f t="shared" si="172"/>
        <v>0</v>
      </c>
      <c r="N492" s="90">
        <f t="shared" si="159"/>
        <v>0</v>
      </c>
      <c r="O492" s="20">
        <f aca="true" t="shared" si="173" ref="O492:P495">O493</f>
        <v>0</v>
      </c>
      <c r="P492" s="20">
        <f t="shared" si="173"/>
        <v>0</v>
      </c>
      <c r="Q492" s="90">
        <f t="shared" si="160"/>
        <v>0</v>
      </c>
    </row>
    <row r="493" spans="1:17" ht="16.5" customHeight="1" hidden="1">
      <c r="A493" s="53" t="s">
        <v>27</v>
      </c>
      <c r="B493" s="54" t="s">
        <v>453</v>
      </c>
      <c r="C493" s="54" t="str">
        <f>REPLACE(REPLACE(REPLACE(B493,3,," "),5,," "),8,," ")</f>
        <v>11 2 01 74030</v>
      </c>
      <c r="D493" s="54" t="s">
        <v>37</v>
      </c>
      <c r="E493" s="54"/>
      <c r="F493" s="54"/>
      <c r="G493" s="20">
        <f t="shared" si="172"/>
        <v>0</v>
      </c>
      <c r="H493" s="20">
        <f t="shared" si="172"/>
        <v>0</v>
      </c>
      <c r="I493" s="20">
        <f t="shared" si="162"/>
        <v>0</v>
      </c>
      <c r="J493" s="20">
        <f t="shared" si="172"/>
        <v>0</v>
      </c>
      <c r="K493" s="20">
        <f t="shared" si="158"/>
        <v>0</v>
      </c>
      <c r="L493" s="20">
        <f t="shared" si="172"/>
        <v>0</v>
      </c>
      <c r="M493" s="20">
        <f t="shared" si="172"/>
        <v>0</v>
      </c>
      <c r="N493" s="90">
        <f t="shared" si="159"/>
        <v>0</v>
      </c>
      <c r="O493" s="20">
        <f t="shared" si="173"/>
        <v>0</v>
      </c>
      <c r="P493" s="20">
        <f t="shared" si="173"/>
        <v>0</v>
      </c>
      <c r="Q493" s="90">
        <f t="shared" si="160"/>
        <v>0</v>
      </c>
    </row>
    <row r="494" spans="1:17" ht="15.75" customHeight="1" hidden="1">
      <c r="A494" s="53" t="s">
        <v>28</v>
      </c>
      <c r="B494" s="54" t="s">
        <v>453</v>
      </c>
      <c r="C494" s="54" t="str">
        <f>REPLACE(REPLACE(REPLACE(B494,3,," "),5,," "),8,," ")</f>
        <v>11 2 01 74030</v>
      </c>
      <c r="D494" s="54" t="s">
        <v>37</v>
      </c>
      <c r="E494" s="54" t="s">
        <v>30</v>
      </c>
      <c r="F494" s="54"/>
      <c r="G494" s="20">
        <f t="shared" si="172"/>
        <v>0</v>
      </c>
      <c r="H494" s="20">
        <f t="shared" si="172"/>
        <v>0</v>
      </c>
      <c r="I494" s="20">
        <f t="shared" si="162"/>
        <v>0</v>
      </c>
      <c r="J494" s="20">
        <f t="shared" si="172"/>
        <v>0</v>
      </c>
      <c r="K494" s="20">
        <f t="shared" si="158"/>
        <v>0</v>
      </c>
      <c r="L494" s="20">
        <f t="shared" si="172"/>
        <v>0</v>
      </c>
      <c r="M494" s="20">
        <f t="shared" si="172"/>
        <v>0</v>
      </c>
      <c r="N494" s="90">
        <f t="shared" si="159"/>
        <v>0</v>
      </c>
      <c r="O494" s="20">
        <f t="shared" si="173"/>
        <v>0</v>
      </c>
      <c r="P494" s="20">
        <f t="shared" si="173"/>
        <v>0</v>
      </c>
      <c r="Q494" s="90">
        <f t="shared" si="160"/>
        <v>0</v>
      </c>
    </row>
    <row r="495" spans="1:17" ht="25.5" customHeight="1" hidden="1">
      <c r="A495" s="53" t="s">
        <v>354</v>
      </c>
      <c r="B495" s="54" t="s">
        <v>453</v>
      </c>
      <c r="C495" s="54" t="str">
        <f>REPLACE(REPLACE(REPLACE(B495,3,," "),5,," "),8,," ")</f>
        <v>11 2 01 74030</v>
      </c>
      <c r="D495" s="54" t="s">
        <v>37</v>
      </c>
      <c r="E495" s="54" t="s">
        <v>30</v>
      </c>
      <c r="F495" s="54" t="s">
        <v>355</v>
      </c>
      <c r="G495" s="20">
        <f t="shared" si="172"/>
        <v>0</v>
      </c>
      <c r="H495" s="20">
        <f t="shared" si="172"/>
        <v>0</v>
      </c>
      <c r="I495" s="20">
        <f t="shared" si="162"/>
        <v>0</v>
      </c>
      <c r="J495" s="20">
        <f t="shared" si="172"/>
        <v>0</v>
      </c>
      <c r="K495" s="20">
        <f t="shared" si="158"/>
        <v>0</v>
      </c>
      <c r="L495" s="20">
        <f t="shared" si="172"/>
        <v>0</v>
      </c>
      <c r="M495" s="20">
        <f t="shared" si="172"/>
        <v>0</v>
      </c>
      <c r="N495" s="90">
        <f t="shared" si="159"/>
        <v>0</v>
      </c>
      <c r="O495" s="20">
        <f t="shared" si="173"/>
        <v>0</v>
      </c>
      <c r="P495" s="20">
        <f t="shared" si="173"/>
        <v>0</v>
      </c>
      <c r="Q495" s="90">
        <f t="shared" si="160"/>
        <v>0</v>
      </c>
    </row>
    <row r="496" spans="1:17" ht="24" customHeight="1" hidden="1">
      <c r="A496" s="53" t="s">
        <v>289</v>
      </c>
      <c r="B496" s="54" t="s">
        <v>453</v>
      </c>
      <c r="C496" s="54" t="str">
        <f>REPLACE(REPLACE(REPLACE(B496,3,," "),5,," "),8,," ")</f>
        <v>11 2 01 74030</v>
      </c>
      <c r="D496" s="54" t="s">
        <v>37</v>
      </c>
      <c r="E496" s="54" t="s">
        <v>30</v>
      </c>
      <c r="F496" s="54" t="s">
        <v>288</v>
      </c>
      <c r="G496" s="20">
        <f>'приложение 6'!H575</f>
        <v>0</v>
      </c>
      <c r="H496" s="20">
        <f>'приложение 6'!I575</f>
        <v>0</v>
      </c>
      <c r="I496" s="20">
        <f t="shared" si="162"/>
        <v>0</v>
      </c>
      <c r="J496" s="20">
        <f>'приложение 6'!K575</f>
        <v>0</v>
      </c>
      <c r="K496" s="20">
        <f t="shared" si="158"/>
        <v>0</v>
      </c>
      <c r="L496" s="20">
        <f>'приложение 6'!M575</f>
        <v>0</v>
      </c>
      <c r="M496" s="20">
        <f>'приложение 6'!N575</f>
        <v>0</v>
      </c>
      <c r="N496" s="90">
        <f t="shared" si="159"/>
        <v>0</v>
      </c>
      <c r="O496" s="20">
        <f>'приложение 6'!P575</f>
        <v>0</v>
      </c>
      <c r="P496" s="20">
        <f>'приложение 6'!Q575</f>
        <v>0</v>
      </c>
      <c r="Q496" s="90">
        <f t="shared" si="160"/>
        <v>0</v>
      </c>
    </row>
    <row r="497" spans="1:17" ht="25.5" customHeight="1">
      <c r="A497" s="53" t="s">
        <v>109</v>
      </c>
      <c r="B497" s="54" t="s">
        <v>306</v>
      </c>
      <c r="C497" s="54" t="str">
        <f t="shared" si="151"/>
        <v>11 2 01 74220</v>
      </c>
      <c r="D497" s="54"/>
      <c r="E497" s="54"/>
      <c r="F497" s="54"/>
      <c r="G497" s="20">
        <f aca="true" t="shared" si="174" ref="G497:M500">G498</f>
        <v>24.25</v>
      </c>
      <c r="H497" s="20">
        <f t="shared" si="174"/>
        <v>0</v>
      </c>
      <c r="I497" s="20">
        <f t="shared" si="162"/>
        <v>24.25</v>
      </c>
      <c r="J497" s="20">
        <f t="shared" si="174"/>
        <v>0</v>
      </c>
      <c r="K497" s="20">
        <f t="shared" si="158"/>
        <v>24.25</v>
      </c>
      <c r="L497" s="20">
        <f t="shared" si="174"/>
        <v>24.25</v>
      </c>
      <c r="M497" s="20">
        <f t="shared" si="174"/>
        <v>0</v>
      </c>
      <c r="N497" s="90">
        <f t="shared" si="159"/>
        <v>24.25</v>
      </c>
      <c r="O497" s="20">
        <f aca="true" t="shared" si="175" ref="O497:P500">O498</f>
        <v>24.25</v>
      </c>
      <c r="P497" s="20">
        <f t="shared" si="175"/>
        <v>0</v>
      </c>
      <c r="Q497" s="90">
        <f t="shared" si="160"/>
        <v>24.25</v>
      </c>
    </row>
    <row r="498" spans="1:17" ht="12.75">
      <c r="A498" s="53" t="s">
        <v>27</v>
      </c>
      <c r="B498" s="54" t="s">
        <v>306</v>
      </c>
      <c r="C498" s="54" t="str">
        <f t="shared" si="151"/>
        <v>11 2 01 74220</v>
      </c>
      <c r="D498" s="54" t="s">
        <v>37</v>
      </c>
      <c r="E498" s="54"/>
      <c r="F498" s="54"/>
      <c r="G498" s="20">
        <f t="shared" si="174"/>
        <v>24.25</v>
      </c>
      <c r="H498" s="20">
        <f t="shared" si="174"/>
        <v>0</v>
      </c>
      <c r="I498" s="20">
        <f t="shared" si="162"/>
        <v>24.25</v>
      </c>
      <c r="J498" s="20">
        <f t="shared" si="174"/>
        <v>0</v>
      </c>
      <c r="K498" s="20">
        <f t="shared" si="158"/>
        <v>24.25</v>
      </c>
      <c r="L498" s="20">
        <f t="shared" si="174"/>
        <v>24.25</v>
      </c>
      <c r="M498" s="20">
        <f t="shared" si="174"/>
        <v>0</v>
      </c>
      <c r="N498" s="90">
        <f t="shared" si="159"/>
        <v>24.25</v>
      </c>
      <c r="O498" s="20">
        <f t="shared" si="175"/>
        <v>24.25</v>
      </c>
      <c r="P498" s="20">
        <f t="shared" si="175"/>
        <v>0</v>
      </c>
      <c r="Q498" s="90">
        <f t="shared" si="160"/>
        <v>24.25</v>
      </c>
    </row>
    <row r="499" spans="1:17" ht="12.75">
      <c r="A499" s="53" t="s">
        <v>28</v>
      </c>
      <c r="B499" s="54" t="s">
        <v>306</v>
      </c>
      <c r="C499" s="54" t="str">
        <f t="shared" si="151"/>
        <v>11 2 01 74220</v>
      </c>
      <c r="D499" s="54" t="s">
        <v>37</v>
      </c>
      <c r="E499" s="54" t="s">
        <v>30</v>
      </c>
      <c r="F499" s="54"/>
      <c r="G499" s="20">
        <f t="shared" si="174"/>
        <v>24.25</v>
      </c>
      <c r="H499" s="20">
        <f t="shared" si="174"/>
        <v>0</v>
      </c>
      <c r="I499" s="20">
        <f t="shared" si="162"/>
        <v>24.25</v>
      </c>
      <c r="J499" s="20">
        <f t="shared" si="174"/>
        <v>0</v>
      </c>
      <c r="K499" s="20">
        <f t="shared" si="158"/>
        <v>24.25</v>
      </c>
      <c r="L499" s="20">
        <f t="shared" si="174"/>
        <v>24.25</v>
      </c>
      <c r="M499" s="20">
        <f t="shared" si="174"/>
        <v>0</v>
      </c>
      <c r="N499" s="90">
        <f t="shared" si="159"/>
        <v>24.25</v>
      </c>
      <c r="O499" s="20">
        <f t="shared" si="175"/>
        <v>24.25</v>
      </c>
      <c r="P499" s="20">
        <f t="shared" si="175"/>
        <v>0</v>
      </c>
      <c r="Q499" s="90">
        <f t="shared" si="160"/>
        <v>24.25</v>
      </c>
    </row>
    <row r="500" spans="1:17" ht="25.5">
      <c r="A500" s="53" t="s">
        <v>354</v>
      </c>
      <c r="B500" s="54" t="s">
        <v>306</v>
      </c>
      <c r="C500" s="54" t="str">
        <f t="shared" si="151"/>
        <v>11 2 01 74220</v>
      </c>
      <c r="D500" s="54" t="s">
        <v>37</v>
      </c>
      <c r="E500" s="54" t="s">
        <v>30</v>
      </c>
      <c r="F500" s="54" t="s">
        <v>355</v>
      </c>
      <c r="G500" s="20">
        <f t="shared" si="174"/>
        <v>24.25</v>
      </c>
      <c r="H500" s="20">
        <f t="shared" si="174"/>
        <v>0</v>
      </c>
      <c r="I500" s="20">
        <f t="shared" si="162"/>
        <v>24.25</v>
      </c>
      <c r="J500" s="20">
        <f t="shared" si="174"/>
        <v>0</v>
      </c>
      <c r="K500" s="20">
        <f t="shared" si="158"/>
        <v>24.25</v>
      </c>
      <c r="L500" s="20">
        <f t="shared" si="174"/>
        <v>24.25</v>
      </c>
      <c r="M500" s="20">
        <f t="shared" si="174"/>
        <v>0</v>
      </c>
      <c r="N500" s="90">
        <f t="shared" si="159"/>
        <v>24.25</v>
      </c>
      <c r="O500" s="20">
        <f t="shared" si="175"/>
        <v>24.25</v>
      </c>
      <c r="P500" s="20">
        <f t="shared" si="175"/>
        <v>0</v>
      </c>
      <c r="Q500" s="90">
        <f t="shared" si="160"/>
        <v>24.25</v>
      </c>
    </row>
    <row r="501" spans="1:17" ht="25.5">
      <c r="A501" s="53" t="s">
        <v>289</v>
      </c>
      <c r="B501" s="54" t="s">
        <v>306</v>
      </c>
      <c r="C501" s="54" t="str">
        <f t="shared" si="151"/>
        <v>11 2 01 74220</v>
      </c>
      <c r="D501" s="54" t="s">
        <v>37</v>
      </c>
      <c r="E501" s="54" t="s">
        <v>30</v>
      </c>
      <c r="F501" s="54" t="s">
        <v>288</v>
      </c>
      <c r="G501" s="20">
        <f>'приложение 6'!H578</f>
        <v>24.25</v>
      </c>
      <c r="H501" s="20">
        <f>'приложение 6'!I578</f>
        <v>0</v>
      </c>
      <c r="I501" s="20">
        <f t="shared" si="162"/>
        <v>24.25</v>
      </c>
      <c r="J501" s="20">
        <f>'приложение 6'!K578</f>
        <v>0</v>
      </c>
      <c r="K501" s="20">
        <f t="shared" si="158"/>
        <v>24.25</v>
      </c>
      <c r="L501" s="20">
        <f>'приложение 6'!M578</f>
        <v>24.25</v>
      </c>
      <c r="M501" s="20">
        <f>'приложение 6'!N578</f>
        <v>0</v>
      </c>
      <c r="N501" s="90">
        <f t="shared" si="159"/>
        <v>24.25</v>
      </c>
      <c r="O501" s="20">
        <f>'приложение 6'!P578</f>
        <v>24.25</v>
      </c>
      <c r="P501" s="20">
        <f>'приложение 6'!Q578</f>
        <v>0</v>
      </c>
      <c r="Q501" s="90">
        <f t="shared" si="160"/>
        <v>24.25</v>
      </c>
    </row>
    <row r="502" spans="1:17" ht="15.75" customHeight="1">
      <c r="A502" s="53" t="s">
        <v>71</v>
      </c>
      <c r="B502" s="54" t="s">
        <v>223</v>
      </c>
      <c r="C502" s="54" t="str">
        <f t="shared" si="151"/>
        <v>11 2 01 76020</v>
      </c>
      <c r="D502" s="54"/>
      <c r="E502" s="54"/>
      <c r="F502" s="54"/>
      <c r="G502" s="20">
        <f aca="true" t="shared" si="176" ref="G502:M505">G503</f>
        <v>1191.63</v>
      </c>
      <c r="H502" s="20">
        <f t="shared" si="176"/>
        <v>219</v>
      </c>
      <c r="I502" s="20">
        <f t="shared" si="162"/>
        <v>1410.63</v>
      </c>
      <c r="J502" s="20">
        <f t="shared" si="176"/>
        <v>-71.055</v>
      </c>
      <c r="K502" s="20">
        <f t="shared" si="158"/>
        <v>1339.575</v>
      </c>
      <c r="L502" s="20">
        <f t="shared" si="176"/>
        <v>1201.23</v>
      </c>
      <c r="M502" s="20">
        <f t="shared" si="176"/>
        <v>0</v>
      </c>
      <c r="N502" s="90">
        <f t="shared" si="159"/>
        <v>1201.23</v>
      </c>
      <c r="O502" s="20">
        <f aca="true" t="shared" si="177" ref="O502:P505">O503</f>
        <v>1212.88</v>
      </c>
      <c r="P502" s="20">
        <f t="shared" si="177"/>
        <v>0</v>
      </c>
      <c r="Q502" s="90">
        <f t="shared" si="160"/>
        <v>1212.88</v>
      </c>
    </row>
    <row r="503" spans="1:17" ht="12.75">
      <c r="A503" s="53" t="s">
        <v>27</v>
      </c>
      <c r="B503" s="54" t="s">
        <v>223</v>
      </c>
      <c r="C503" s="54" t="str">
        <f t="shared" si="151"/>
        <v>11 2 01 76020</v>
      </c>
      <c r="D503" s="54" t="s">
        <v>37</v>
      </c>
      <c r="E503" s="54"/>
      <c r="F503" s="54"/>
      <c r="G503" s="20">
        <f t="shared" si="176"/>
        <v>1191.63</v>
      </c>
      <c r="H503" s="20">
        <f t="shared" si="176"/>
        <v>219</v>
      </c>
      <c r="I503" s="20">
        <f t="shared" si="162"/>
        <v>1410.63</v>
      </c>
      <c r="J503" s="20">
        <f t="shared" si="176"/>
        <v>-71.055</v>
      </c>
      <c r="K503" s="20">
        <f t="shared" si="158"/>
        <v>1339.575</v>
      </c>
      <c r="L503" s="20">
        <f t="shared" si="176"/>
        <v>1201.23</v>
      </c>
      <c r="M503" s="20">
        <f t="shared" si="176"/>
        <v>0</v>
      </c>
      <c r="N503" s="90">
        <f t="shared" si="159"/>
        <v>1201.23</v>
      </c>
      <c r="O503" s="20">
        <f t="shared" si="177"/>
        <v>1212.88</v>
      </c>
      <c r="P503" s="20">
        <f t="shared" si="177"/>
        <v>0</v>
      </c>
      <c r="Q503" s="90">
        <f t="shared" si="160"/>
        <v>1212.88</v>
      </c>
    </row>
    <row r="504" spans="1:17" ht="12.75">
      <c r="A504" s="53" t="s">
        <v>28</v>
      </c>
      <c r="B504" s="54" t="s">
        <v>223</v>
      </c>
      <c r="C504" s="54" t="str">
        <f t="shared" si="151"/>
        <v>11 2 01 76020</v>
      </c>
      <c r="D504" s="54" t="s">
        <v>37</v>
      </c>
      <c r="E504" s="54" t="s">
        <v>30</v>
      </c>
      <c r="F504" s="54"/>
      <c r="G504" s="20">
        <f t="shared" si="176"/>
        <v>1191.63</v>
      </c>
      <c r="H504" s="20">
        <f t="shared" si="176"/>
        <v>219</v>
      </c>
      <c r="I504" s="20">
        <f t="shared" si="162"/>
        <v>1410.63</v>
      </c>
      <c r="J504" s="20">
        <f t="shared" si="176"/>
        <v>-71.055</v>
      </c>
      <c r="K504" s="20">
        <f t="shared" si="158"/>
        <v>1339.575</v>
      </c>
      <c r="L504" s="20">
        <f t="shared" si="176"/>
        <v>1201.23</v>
      </c>
      <c r="M504" s="20">
        <f t="shared" si="176"/>
        <v>0</v>
      </c>
      <c r="N504" s="90">
        <f t="shared" si="159"/>
        <v>1201.23</v>
      </c>
      <c r="O504" s="20">
        <f t="shared" si="177"/>
        <v>1212.88</v>
      </c>
      <c r="P504" s="20">
        <f t="shared" si="177"/>
        <v>0</v>
      </c>
      <c r="Q504" s="90">
        <f t="shared" si="160"/>
        <v>1212.88</v>
      </c>
    </row>
    <row r="505" spans="1:17" ht="25.5">
      <c r="A505" s="53" t="s">
        <v>354</v>
      </c>
      <c r="B505" s="54" t="s">
        <v>223</v>
      </c>
      <c r="C505" s="54" t="str">
        <f t="shared" si="151"/>
        <v>11 2 01 76020</v>
      </c>
      <c r="D505" s="54" t="s">
        <v>37</v>
      </c>
      <c r="E505" s="54" t="s">
        <v>30</v>
      </c>
      <c r="F505" s="54" t="s">
        <v>355</v>
      </c>
      <c r="G505" s="20">
        <f t="shared" si="176"/>
        <v>1191.63</v>
      </c>
      <c r="H505" s="20">
        <f t="shared" si="176"/>
        <v>219</v>
      </c>
      <c r="I505" s="20">
        <f t="shared" si="162"/>
        <v>1410.63</v>
      </c>
      <c r="J505" s="20">
        <f t="shared" si="176"/>
        <v>-71.055</v>
      </c>
      <c r="K505" s="20">
        <f t="shared" si="158"/>
        <v>1339.575</v>
      </c>
      <c r="L505" s="20">
        <f t="shared" si="176"/>
        <v>1201.23</v>
      </c>
      <c r="M505" s="20">
        <f t="shared" si="176"/>
        <v>0</v>
      </c>
      <c r="N505" s="90">
        <f t="shared" si="159"/>
        <v>1201.23</v>
      </c>
      <c r="O505" s="20">
        <f t="shared" si="177"/>
        <v>1212.88</v>
      </c>
      <c r="P505" s="20">
        <f t="shared" si="177"/>
        <v>0</v>
      </c>
      <c r="Q505" s="90">
        <f t="shared" si="160"/>
        <v>1212.88</v>
      </c>
    </row>
    <row r="506" spans="1:17" ht="25.5">
      <c r="A506" s="53" t="s">
        <v>289</v>
      </c>
      <c r="B506" s="54" t="s">
        <v>223</v>
      </c>
      <c r="C506" s="54" t="str">
        <f t="shared" si="151"/>
        <v>11 2 01 76020</v>
      </c>
      <c r="D506" s="54" t="s">
        <v>37</v>
      </c>
      <c r="E506" s="54" t="s">
        <v>30</v>
      </c>
      <c r="F506" s="54" t="s">
        <v>288</v>
      </c>
      <c r="G506" s="20">
        <f>'приложение 6'!H581</f>
        <v>1191.63</v>
      </c>
      <c r="H506" s="20">
        <f>'приложение 6'!I581</f>
        <v>219</v>
      </c>
      <c r="I506" s="20">
        <f t="shared" si="162"/>
        <v>1410.63</v>
      </c>
      <c r="J506" s="20">
        <f>'приложение 6'!K581</f>
        <v>-71.055</v>
      </c>
      <c r="K506" s="20">
        <f t="shared" si="158"/>
        <v>1339.575</v>
      </c>
      <c r="L506" s="20">
        <f>'приложение 6'!M581</f>
        <v>1201.23</v>
      </c>
      <c r="M506" s="20">
        <f>'приложение 6'!N581</f>
        <v>0</v>
      </c>
      <c r="N506" s="90">
        <f t="shared" si="159"/>
        <v>1201.23</v>
      </c>
      <c r="O506" s="20">
        <f>'приложение 6'!P581</f>
        <v>1212.88</v>
      </c>
      <c r="P506" s="20">
        <f>'приложение 6'!Q581</f>
        <v>0</v>
      </c>
      <c r="Q506" s="90">
        <f t="shared" si="160"/>
        <v>1212.88</v>
      </c>
    </row>
    <row r="507" spans="1:17" ht="25.5">
      <c r="A507" s="53" t="s">
        <v>622</v>
      </c>
      <c r="B507" s="54" t="s">
        <v>218</v>
      </c>
      <c r="C507" s="54" t="str">
        <f t="shared" si="151"/>
        <v>11 3 00 00000</v>
      </c>
      <c r="D507" s="54"/>
      <c r="E507" s="54"/>
      <c r="F507" s="54"/>
      <c r="G507" s="20">
        <f>G508</f>
        <v>2173.5</v>
      </c>
      <c r="H507" s="20">
        <f>H508</f>
        <v>0</v>
      </c>
      <c r="I507" s="20">
        <f t="shared" si="162"/>
        <v>2173.5</v>
      </c>
      <c r="J507" s="20">
        <f>J508</f>
        <v>0</v>
      </c>
      <c r="K507" s="20">
        <f t="shared" si="158"/>
        <v>2173.5</v>
      </c>
      <c r="L507" s="20">
        <f>L508</f>
        <v>2173.5</v>
      </c>
      <c r="M507" s="20">
        <f>M508</f>
        <v>0</v>
      </c>
      <c r="N507" s="90">
        <f t="shared" si="159"/>
        <v>2173.5</v>
      </c>
      <c r="O507" s="20">
        <f>O508</f>
        <v>2173.5</v>
      </c>
      <c r="P507" s="20">
        <f>P508</f>
        <v>0</v>
      </c>
      <c r="Q507" s="90">
        <f t="shared" si="160"/>
        <v>2173.5</v>
      </c>
    </row>
    <row r="508" spans="1:17" ht="25.5">
      <c r="A508" s="53" t="s">
        <v>271</v>
      </c>
      <c r="B508" s="54" t="s">
        <v>219</v>
      </c>
      <c r="C508" s="54" t="str">
        <f t="shared" si="151"/>
        <v>11 3 01 00000</v>
      </c>
      <c r="D508" s="54"/>
      <c r="E508" s="54"/>
      <c r="F508" s="54"/>
      <c r="G508" s="20">
        <f>G509+G515</f>
        <v>2173.5</v>
      </c>
      <c r="H508" s="20">
        <f>H509+H515</f>
        <v>0</v>
      </c>
      <c r="I508" s="20">
        <f t="shared" si="162"/>
        <v>2173.5</v>
      </c>
      <c r="J508" s="20">
        <f>J509+J515</f>
        <v>0</v>
      </c>
      <c r="K508" s="20">
        <f t="shared" si="158"/>
        <v>2173.5</v>
      </c>
      <c r="L508" s="20">
        <f>L509+L515</f>
        <v>2173.5</v>
      </c>
      <c r="M508" s="20">
        <f>M509+M515</f>
        <v>0</v>
      </c>
      <c r="N508" s="90">
        <f t="shared" si="159"/>
        <v>2173.5</v>
      </c>
      <c r="O508" s="20">
        <f>O509+O515</f>
        <v>2173.5</v>
      </c>
      <c r="P508" s="20">
        <f>P509+P515</f>
        <v>0</v>
      </c>
      <c r="Q508" s="90">
        <f t="shared" si="160"/>
        <v>2173.5</v>
      </c>
    </row>
    <row r="509" spans="1:17" ht="25.5">
      <c r="A509" s="53" t="s">
        <v>91</v>
      </c>
      <c r="B509" s="115"/>
      <c r="C509" s="54" t="str">
        <f>REPLACE(REPLACE(REPLACE(B510,3,," "),5,," "),8,," ")</f>
        <v>11 3 01 76030</v>
      </c>
      <c r="D509" s="115"/>
      <c r="E509" s="54"/>
      <c r="F509" s="54"/>
      <c r="G509" s="20">
        <f>G511</f>
        <v>724.5</v>
      </c>
      <c r="H509" s="20">
        <f>H511</f>
        <v>0</v>
      </c>
      <c r="I509" s="20">
        <f t="shared" si="162"/>
        <v>724.5</v>
      </c>
      <c r="J509" s="20">
        <f>J511</f>
        <v>0</v>
      </c>
      <c r="K509" s="20">
        <f t="shared" si="158"/>
        <v>724.5</v>
      </c>
      <c r="L509" s="20">
        <f>L511</f>
        <v>724.5</v>
      </c>
      <c r="M509" s="20">
        <f>M511</f>
        <v>0</v>
      </c>
      <c r="N509" s="90">
        <f t="shared" si="159"/>
        <v>724.5</v>
      </c>
      <c r="O509" s="20">
        <f>O511</f>
        <v>724.5</v>
      </c>
      <c r="P509" s="20">
        <f>P511</f>
        <v>0</v>
      </c>
      <c r="Q509" s="90">
        <f t="shared" si="160"/>
        <v>724.5</v>
      </c>
    </row>
    <row r="510" spans="1:17" ht="12.75">
      <c r="A510" s="53" t="s">
        <v>19</v>
      </c>
      <c r="B510" s="54" t="s">
        <v>220</v>
      </c>
      <c r="C510" s="54" t="str">
        <f>REPLACE(REPLACE(REPLACE(B511,3,," "),5,," "),8,," ")</f>
        <v>11 3 01 76030</v>
      </c>
      <c r="D510" s="54" t="s">
        <v>33</v>
      </c>
      <c r="E510" s="54"/>
      <c r="F510" s="54"/>
      <c r="G510" s="20">
        <f aca="true" t="shared" si="178" ref="G510:M512">G511</f>
        <v>724.5</v>
      </c>
      <c r="H510" s="20">
        <f t="shared" si="178"/>
        <v>0</v>
      </c>
      <c r="I510" s="20">
        <f t="shared" si="162"/>
        <v>724.5</v>
      </c>
      <c r="J510" s="20">
        <f t="shared" si="178"/>
        <v>0</v>
      </c>
      <c r="K510" s="20">
        <f t="shared" si="158"/>
        <v>724.5</v>
      </c>
      <c r="L510" s="20">
        <f t="shared" si="178"/>
        <v>724.5</v>
      </c>
      <c r="M510" s="20">
        <f t="shared" si="178"/>
        <v>0</v>
      </c>
      <c r="N510" s="90">
        <f t="shared" si="159"/>
        <v>724.5</v>
      </c>
      <c r="O510" s="20">
        <f aca="true" t="shared" si="179" ref="O510:P512">O511</f>
        <v>724.5</v>
      </c>
      <c r="P510" s="20">
        <f t="shared" si="179"/>
        <v>0</v>
      </c>
      <c r="Q510" s="90">
        <f t="shared" si="160"/>
        <v>724.5</v>
      </c>
    </row>
    <row r="511" spans="1:17" ht="12.75">
      <c r="A511" s="53" t="s">
        <v>20</v>
      </c>
      <c r="B511" s="54" t="s">
        <v>220</v>
      </c>
      <c r="C511" s="54" t="str">
        <f t="shared" si="151"/>
        <v>11 3 01 76030</v>
      </c>
      <c r="D511" s="54" t="s">
        <v>33</v>
      </c>
      <c r="E511" s="54" t="s">
        <v>33</v>
      </c>
      <c r="F511" s="54"/>
      <c r="G511" s="20">
        <f t="shared" si="178"/>
        <v>724.5</v>
      </c>
      <c r="H511" s="20">
        <f t="shared" si="178"/>
        <v>0</v>
      </c>
      <c r="I511" s="20">
        <f t="shared" si="162"/>
        <v>724.5</v>
      </c>
      <c r="J511" s="20">
        <f t="shared" si="178"/>
        <v>0</v>
      </c>
      <c r="K511" s="20">
        <f t="shared" si="158"/>
        <v>724.5</v>
      </c>
      <c r="L511" s="20">
        <f t="shared" si="178"/>
        <v>724.5</v>
      </c>
      <c r="M511" s="20">
        <f t="shared" si="178"/>
        <v>0</v>
      </c>
      <c r="N511" s="90">
        <f t="shared" si="159"/>
        <v>724.5</v>
      </c>
      <c r="O511" s="20">
        <f t="shared" si="179"/>
        <v>724.5</v>
      </c>
      <c r="P511" s="20">
        <f t="shared" si="179"/>
        <v>0</v>
      </c>
      <c r="Q511" s="90">
        <f t="shared" si="160"/>
        <v>724.5</v>
      </c>
    </row>
    <row r="512" spans="1:17" ht="25.5">
      <c r="A512" s="53" t="s">
        <v>354</v>
      </c>
      <c r="B512" s="54" t="s">
        <v>220</v>
      </c>
      <c r="C512" s="54" t="str">
        <f t="shared" si="151"/>
        <v>11 3 01 76030</v>
      </c>
      <c r="D512" s="54" t="s">
        <v>33</v>
      </c>
      <c r="E512" s="54" t="s">
        <v>33</v>
      </c>
      <c r="F512" s="54" t="s">
        <v>355</v>
      </c>
      <c r="G512" s="20">
        <f t="shared" si="178"/>
        <v>724.5</v>
      </c>
      <c r="H512" s="20">
        <f t="shared" si="178"/>
        <v>0</v>
      </c>
      <c r="I512" s="20">
        <f t="shared" si="162"/>
        <v>724.5</v>
      </c>
      <c r="J512" s="20">
        <f t="shared" si="178"/>
        <v>0</v>
      </c>
      <c r="K512" s="20">
        <f t="shared" si="158"/>
        <v>724.5</v>
      </c>
      <c r="L512" s="20">
        <f t="shared" si="178"/>
        <v>724.5</v>
      </c>
      <c r="M512" s="20">
        <f t="shared" si="178"/>
        <v>0</v>
      </c>
      <c r="N512" s="90">
        <f t="shared" si="159"/>
        <v>724.5</v>
      </c>
      <c r="O512" s="20">
        <f t="shared" si="179"/>
        <v>724.5</v>
      </c>
      <c r="P512" s="20">
        <f t="shared" si="179"/>
        <v>0</v>
      </c>
      <c r="Q512" s="90">
        <f t="shared" si="160"/>
        <v>724.5</v>
      </c>
    </row>
    <row r="513" spans="1:17" ht="25.5">
      <c r="A513" s="53" t="s">
        <v>289</v>
      </c>
      <c r="B513" s="54" t="s">
        <v>220</v>
      </c>
      <c r="C513" s="54" t="str">
        <f t="shared" si="151"/>
        <v>11 3 01 76030</v>
      </c>
      <c r="D513" s="54" t="s">
        <v>33</v>
      </c>
      <c r="E513" s="54" t="s">
        <v>33</v>
      </c>
      <c r="F513" s="54" t="s">
        <v>288</v>
      </c>
      <c r="G513" s="20">
        <f>'приложение 6'!H545</f>
        <v>724.5</v>
      </c>
      <c r="H513" s="20">
        <f>'приложение 6'!I545</f>
        <v>0</v>
      </c>
      <c r="I513" s="20">
        <f t="shared" si="162"/>
        <v>724.5</v>
      </c>
      <c r="J513" s="20">
        <f>'приложение 6'!K545</f>
        <v>0</v>
      </c>
      <c r="K513" s="20">
        <f t="shared" si="158"/>
        <v>724.5</v>
      </c>
      <c r="L513" s="20">
        <f>'приложение 6'!M545</f>
        <v>724.5</v>
      </c>
      <c r="M513" s="20">
        <f>'приложение 6'!N545</f>
        <v>0</v>
      </c>
      <c r="N513" s="90">
        <f t="shared" si="159"/>
        <v>724.5</v>
      </c>
      <c r="O513" s="20">
        <f>'приложение 6'!P545</f>
        <v>724.5</v>
      </c>
      <c r="P513" s="20">
        <f>'приложение 6'!Q545</f>
        <v>0</v>
      </c>
      <c r="Q513" s="90">
        <f t="shared" si="160"/>
        <v>724.5</v>
      </c>
    </row>
    <row r="514" spans="1:17" ht="25.5">
      <c r="A514" s="53" t="s">
        <v>91</v>
      </c>
      <c r="B514" s="54" t="s">
        <v>220</v>
      </c>
      <c r="C514" s="54" t="str">
        <f t="shared" si="151"/>
        <v>11 3 01 76030</v>
      </c>
      <c r="D514" s="54"/>
      <c r="E514" s="54"/>
      <c r="F514" s="54"/>
      <c r="G514" s="91">
        <f aca="true" t="shared" si="180" ref="G514:M517">G515</f>
        <v>1449</v>
      </c>
      <c r="H514" s="91">
        <f t="shared" si="180"/>
        <v>0</v>
      </c>
      <c r="I514" s="20">
        <f t="shared" si="162"/>
        <v>1449</v>
      </c>
      <c r="J514" s="91">
        <f t="shared" si="180"/>
        <v>0</v>
      </c>
      <c r="K514" s="20">
        <f t="shared" si="158"/>
        <v>1449</v>
      </c>
      <c r="L514" s="91">
        <f t="shared" si="180"/>
        <v>1449</v>
      </c>
      <c r="M514" s="91">
        <f t="shared" si="180"/>
        <v>0</v>
      </c>
      <c r="N514" s="90">
        <f t="shared" si="159"/>
        <v>1449</v>
      </c>
      <c r="O514" s="91">
        <f aca="true" t="shared" si="181" ref="O514:P517">O515</f>
        <v>1449</v>
      </c>
      <c r="P514" s="91">
        <f t="shared" si="181"/>
        <v>0</v>
      </c>
      <c r="Q514" s="90">
        <f t="shared" si="160"/>
        <v>1449</v>
      </c>
    </row>
    <row r="515" spans="1:17" ht="12.75">
      <c r="A515" s="53" t="s">
        <v>27</v>
      </c>
      <c r="B515" s="54" t="s">
        <v>220</v>
      </c>
      <c r="C515" s="54" t="str">
        <f t="shared" si="151"/>
        <v>11 3 01 76030</v>
      </c>
      <c r="D515" s="54" t="s">
        <v>37</v>
      </c>
      <c r="E515" s="54"/>
      <c r="F515" s="54"/>
      <c r="G515" s="20">
        <f t="shared" si="180"/>
        <v>1449</v>
      </c>
      <c r="H515" s="20">
        <f t="shared" si="180"/>
        <v>0</v>
      </c>
      <c r="I515" s="20">
        <f t="shared" si="162"/>
        <v>1449</v>
      </c>
      <c r="J515" s="20">
        <f t="shared" si="180"/>
        <v>0</v>
      </c>
      <c r="K515" s="20">
        <f t="shared" si="158"/>
        <v>1449</v>
      </c>
      <c r="L515" s="20">
        <f t="shared" si="180"/>
        <v>1449</v>
      </c>
      <c r="M515" s="20">
        <f t="shared" si="180"/>
        <v>0</v>
      </c>
      <c r="N515" s="90">
        <f t="shared" si="159"/>
        <v>1449</v>
      </c>
      <c r="O515" s="20">
        <f t="shared" si="181"/>
        <v>1449</v>
      </c>
      <c r="P515" s="20">
        <f t="shared" si="181"/>
        <v>0</v>
      </c>
      <c r="Q515" s="90">
        <f t="shared" si="160"/>
        <v>1449</v>
      </c>
    </row>
    <row r="516" spans="1:17" ht="12.75">
      <c r="A516" s="53" t="s">
        <v>28</v>
      </c>
      <c r="B516" s="54" t="s">
        <v>220</v>
      </c>
      <c r="C516" s="54" t="str">
        <f>REPLACE(REPLACE(REPLACE(B516,3,," "),5,," "),8,," ")</f>
        <v>11 3 01 76030</v>
      </c>
      <c r="D516" s="54" t="s">
        <v>37</v>
      </c>
      <c r="E516" s="54" t="s">
        <v>30</v>
      </c>
      <c r="F516" s="54"/>
      <c r="G516" s="20">
        <f t="shared" si="180"/>
        <v>1449</v>
      </c>
      <c r="H516" s="20">
        <f t="shared" si="180"/>
        <v>0</v>
      </c>
      <c r="I516" s="20">
        <f t="shared" si="162"/>
        <v>1449</v>
      </c>
      <c r="J516" s="20">
        <f t="shared" si="180"/>
        <v>0</v>
      </c>
      <c r="K516" s="20">
        <f t="shared" si="158"/>
        <v>1449</v>
      </c>
      <c r="L516" s="20">
        <f t="shared" si="180"/>
        <v>1449</v>
      </c>
      <c r="M516" s="20">
        <f t="shared" si="180"/>
        <v>0</v>
      </c>
      <c r="N516" s="90">
        <f t="shared" si="159"/>
        <v>1449</v>
      </c>
      <c r="O516" s="20">
        <f t="shared" si="181"/>
        <v>1449</v>
      </c>
      <c r="P516" s="20">
        <f t="shared" si="181"/>
        <v>0</v>
      </c>
      <c r="Q516" s="90">
        <f t="shared" si="160"/>
        <v>1449</v>
      </c>
    </row>
    <row r="517" spans="1:17" ht="25.5">
      <c r="A517" s="53" t="s">
        <v>354</v>
      </c>
      <c r="B517" s="54" t="s">
        <v>220</v>
      </c>
      <c r="C517" s="54" t="str">
        <f>REPLACE(REPLACE(REPLACE(B517,3,," "),5,," "),8,," ")</f>
        <v>11 3 01 76030</v>
      </c>
      <c r="D517" s="54" t="s">
        <v>37</v>
      </c>
      <c r="E517" s="54" t="s">
        <v>30</v>
      </c>
      <c r="F517" s="54" t="s">
        <v>355</v>
      </c>
      <c r="G517" s="20">
        <f t="shared" si="180"/>
        <v>1449</v>
      </c>
      <c r="H517" s="20">
        <f t="shared" si="180"/>
        <v>0</v>
      </c>
      <c r="I517" s="20">
        <f t="shared" si="162"/>
        <v>1449</v>
      </c>
      <c r="J517" s="20">
        <f t="shared" si="180"/>
        <v>0</v>
      </c>
      <c r="K517" s="20">
        <f t="shared" si="158"/>
        <v>1449</v>
      </c>
      <c r="L517" s="20">
        <f t="shared" si="180"/>
        <v>1449</v>
      </c>
      <c r="M517" s="20">
        <f t="shared" si="180"/>
        <v>0</v>
      </c>
      <c r="N517" s="90">
        <f t="shared" si="159"/>
        <v>1449</v>
      </c>
      <c r="O517" s="20">
        <f t="shared" si="181"/>
        <v>1449</v>
      </c>
      <c r="P517" s="20">
        <f t="shared" si="181"/>
        <v>0</v>
      </c>
      <c r="Q517" s="90">
        <f t="shared" si="160"/>
        <v>1449</v>
      </c>
    </row>
    <row r="518" spans="1:17" ht="25.5">
      <c r="A518" s="53" t="s">
        <v>289</v>
      </c>
      <c r="B518" s="54" t="s">
        <v>220</v>
      </c>
      <c r="C518" s="54" t="str">
        <f>REPLACE(REPLACE(REPLACE(B518,3,," "),5,," "),8,," ")</f>
        <v>11 3 01 76030</v>
      </c>
      <c r="D518" s="54" t="s">
        <v>37</v>
      </c>
      <c r="E518" s="54" t="s">
        <v>30</v>
      </c>
      <c r="F518" s="54" t="s">
        <v>288</v>
      </c>
      <c r="G518" s="20">
        <f>'приложение 6'!H586</f>
        <v>1449</v>
      </c>
      <c r="H518" s="20">
        <f>'приложение 6'!I586</f>
        <v>0</v>
      </c>
      <c r="I518" s="20">
        <f t="shared" si="162"/>
        <v>1449</v>
      </c>
      <c r="J518" s="20">
        <f>'приложение 6'!K586</f>
        <v>0</v>
      </c>
      <c r="K518" s="20">
        <f t="shared" si="158"/>
        <v>1449</v>
      </c>
      <c r="L518" s="20">
        <f>'приложение 6'!M586</f>
        <v>1449</v>
      </c>
      <c r="M518" s="20">
        <f>'приложение 6'!N586</f>
        <v>0</v>
      </c>
      <c r="N518" s="90">
        <f t="shared" si="159"/>
        <v>1449</v>
      </c>
      <c r="O518" s="20">
        <f>'приложение 6'!P586</f>
        <v>1449</v>
      </c>
      <c r="P518" s="20">
        <f>'приложение 6'!Q586</f>
        <v>0</v>
      </c>
      <c r="Q518" s="90">
        <f t="shared" si="160"/>
        <v>1449</v>
      </c>
    </row>
    <row r="519" spans="1:17" ht="38.25" hidden="1">
      <c r="A519" s="53" t="s">
        <v>370</v>
      </c>
      <c r="B519" s="54" t="s">
        <v>281</v>
      </c>
      <c r="C519" s="54" t="str">
        <f t="shared" si="151"/>
        <v>12 0 00 00000</v>
      </c>
      <c r="D519" s="54"/>
      <c r="E519" s="54"/>
      <c r="F519" s="54"/>
      <c r="G519" s="20">
        <f>G520</f>
        <v>0</v>
      </c>
      <c r="H519" s="20">
        <f>H520</f>
        <v>0</v>
      </c>
      <c r="I519" s="20">
        <f t="shared" si="162"/>
        <v>0</v>
      </c>
      <c r="J519" s="20">
        <f>J520</f>
        <v>0</v>
      </c>
      <c r="K519" s="20">
        <f t="shared" si="158"/>
        <v>0</v>
      </c>
      <c r="L519" s="20">
        <f>L520</f>
        <v>0</v>
      </c>
      <c r="M519" s="20">
        <f>M520</f>
        <v>0</v>
      </c>
      <c r="N519" s="90">
        <f t="shared" si="159"/>
        <v>0</v>
      </c>
      <c r="O519" s="20">
        <f>O520</f>
        <v>0</v>
      </c>
      <c r="P519" s="20">
        <f>P520</f>
        <v>0</v>
      </c>
      <c r="Q519" s="90">
        <f t="shared" si="160"/>
        <v>0</v>
      </c>
    </row>
    <row r="520" spans="1:17" ht="25.5" hidden="1">
      <c r="A520" s="53" t="s">
        <v>282</v>
      </c>
      <c r="B520" s="54" t="s">
        <v>176</v>
      </c>
      <c r="C520" s="54" t="str">
        <f t="shared" si="151"/>
        <v>12 1 00 00000</v>
      </c>
      <c r="D520" s="54"/>
      <c r="E520" s="54"/>
      <c r="F520" s="54"/>
      <c r="G520" s="20">
        <f>G521</f>
        <v>0</v>
      </c>
      <c r="H520" s="20">
        <f>H521</f>
        <v>0</v>
      </c>
      <c r="I520" s="20">
        <f t="shared" si="162"/>
        <v>0</v>
      </c>
      <c r="J520" s="20">
        <f>J521</f>
        <v>0</v>
      </c>
      <c r="K520" s="20">
        <f t="shared" si="158"/>
        <v>0</v>
      </c>
      <c r="L520" s="20">
        <f>L521</f>
        <v>0</v>
      </c>
      <c r="M520" s="20">
        <f>M521</f>
        <v>0</v>
      </c>
      <c r="N520" s="90">
        <f t="shared" si="159"/>
        <v>0</v>
      </c>
      <c r="O520" s="20">
        <f>O521</f>
        <v>0</v>
      </c>
      <c r="P520" s="20">
        <f>P521</f>
        <v>0</v>
      </c>
      <c r="Q520" s="90">
        <f t="shared" si="160"/>
        <v>0</v>
      </c>
    </row>
    <row r="521" spans="1:17" ht="26.25" customHeight="1" hidden="1">
      <c r="A521" s="53" t="s">
        <v>258</v>
      </c>
      <c r="B521" s="54" t="s">
        <v>177</v>
      </c>
      <c r="C521" s="54" t="str">
        <f t="shared" si="151"/>
        <v>12 1 01 00000</v>
      </c>
      <c r="D521" s="54"/>
      <c r="E521" s="54"/>
      <c r="F521" s="54"/>
      <c r="G521" s="20">
        <f>G534+G522+G528</f>
        <v>0</v>
      </c>
      <c r="H521" s="20">
        <f>H534+H522+H528</f>
        <v>0</v>
      </c>
      <c r="I521" s="20">
        <f t="shared" si="162"/>
        <v>0</v>
      </c>
      <c r="J521" s="20">
        <f>J534+J522+J528</f>
        <v>0</v>
      </c>
      <c r="K521" s="20">
        <f aca="true" t="shared" si="182" ref="K521:K599">I521+J521</f>
        <v>0</v>
      </c>
      <c r="L521" s="20">
        <f>L534+L522+L528</f>
        <v>0</v>
      </c>
      <c r="M521" s="20">
        <f>M534+M522+M528</f>
        <v>0</v>
      </c>
      <c r="N521" s="90">
        <f t="shared" si="159"/>
        <v>0</v>
      </c>
      <c r="O521" s="20">
        <f>O534+O522+O528</f>
        <v>0</v>
      </c>
      <c r="P521" s="20">
        <f>P534+P522+P528</f>
        <v>0</v>
      </c>
      <c r="Q521" s="90">
        <f t="shared" si="160"/>
        <v>0</v>
      </c>
    </row>
    <row r="522" spans="1:17" ht="63.75" customHeight="1" hidden="1">
      <c r="A522" s="53" t="s">
        <v>308</v>
      </c>
      <c r="B522" s="54" t="s">
        <v>307</v>
      </c>
      <c r="C522" s="54" t="str">
        <f t="shared" si="151"/>
        <v>12 1 01 09502</v>
      </c>
      <c r="D522" s="54"/>
      <c r="E522" s="54"/>
      <c r="F522" s="54"/>
      <c r="G522" s="20">
        <f aca="true" t="shared" si="183" ref="G522:M524">G523</f>
        <v>0</v>
      </c>
      <c r="H522" s="20">
        <f t="shared" si="183"/>
        <v>0</v>
      </c>
      <c r="I522" s="20">
        <f t="shared" si="162"/>
        <v>0</v>
      </c>
      <c r="J522" s="20">
        <f t="shared" si="183"/>
        <v>0</v>
      </c>
      <c r="K522" s="20">
        <f t="shared" si="182"/>
        <v>0</v>
      </c>
      <c r="L522" s="20">
        <f t="shared" si="183"/>
        <v>0</v>
      </c>
      <c r="M522" s="20">
        <f t="shared" si="183"/>
        <v>0</v>
      </c>
      <c r="N522" s="90">
        <f t="shared" si="159"/>
        <v>0</v>
      </c>
      <c r="O522" s="20">
        <f aca="true" t="shared" si="184" ref="O522:P524">O523</f>
        <v>0</v>
      </c>
      <c r="P522" s="20">
        <f t="shared" si="184"/>
        <v>0</v>
      </c>
      <c r="Q522" s="90">
        <f t="shared" si="160"/>
        <v>0</v>
      </c>
    </row>
    <row r="523" spans="1:17" ht="12.75" hidden="1">
      <c r="A523" s="53" t="s">
        <v>73</v>
      </c>
      <c r="B523" s="54" t="s">
        <v>307</v>
      </c>
      <c r="C523" s="54" t="str">
        <f t="shared" si="151"/>
        <v>12 1 01 09502</v>
      </c>
      <c r="D523" s="54" t="s">
        <v>35</v>
      </c>
      <c r="E523" s="54" t="s">
        <v>30</v>
      </c>
      <c r="F523" s="54"/>
      <c r="G523" s="20">
        <f t="shared" si="183"/>
        <v>0</v>
      </c>
      <c r="H523" s="20">
        <f t="shared" si="183"/>
        <v>0</v>
      </c>
      <c r="I523" s="20">
        <f t="shared" si="162"/>
        <v>0</v>
      </c>
      <c r="J523" s="20">
        <f t="shared" si="183"/>
        <v>0</v>
      </c>
      <c r="K523" s="20">
        <f t="shared" si="182"/>
        <v>0</v>
      </c>
      <c r="L523" s="20">
        <f t="shared" si="183"/>
        <v>0</v>
      </c>
      <c r="M523" s="20">
        <f t="shared" si="183"/>
        <v>0</v>
      </c>
      <c r="N523" s="90">
        <f aca="true" t="shared" si="185" ref="N523:N601">L523+M523</f>
        <v>0</v>
      </c>
      <c r="O523" s="20">
        <f t="shared" si="184"/>
        <v>0</v>
      </c>
      <c r="P523" s="20">
        <f t="shared" si="184"/>
        <v>0</v>
      </c>
      <c r="Q523" s="90">
        <f aca="true" t="shared" si="186" ref="Q523:Q601">O523+P523</f>
        <v>0</v>
      </c>
    </row>
    <row r="524" spans="1:17" ht="25.5" hidden="1">
      <c r="A524" s="53" t="s">
        <v>365</v>
      </c>
      <c r="B524" s="54" t="s">
        <v>307</v>
      </c>
      <c r="C524" s="54" t="str">
        <f t="shared" si="151"/>
        <v>12 1 01 09502</v>
      </c>
      <c r="D524" s="54" t="s">
        <v>35</v>
      </c>
      <c r="E524" s="54" t="s">
        <v>30</v>
      </c>
      <c r="F524" s="54" t="s">
        <v>364</v>
      </c>
      <c r="G524" s="20">
        <f t="shared" si="183"/>
        <v>0</v>
      </c>
      <c r="H524" s="20">
        <f t="shared" si="183"/>
        <v>0</v>
      </c>
      <c r="I524" s="20">
        <f t="shared" si="162"/>
        <v>0</v>
      </c>
      <c r="J524" s="20">
        <f t="shared" si="183"/>
        <v>0</v>
      </c>
      <c r="K524" s="20">
        <f t="shared" si="182"/>
        <v>0</v>
      </c>
      <c r="L524" s="20">
        <f t="shared" si="183"/>
        <v>0</v>
      </c>
      <c r="M524" s="20">
        <f t="shared" si="183"/>
        <v>0</v>
      </c>
      <c r="N524" s="90">
        <f t="shared" si="185"/>
        <v>0</v>
      </c>
      <c r="O524" s="20">
        <f t="shared" si="184"/>
        <v>0</v>
      </c>
      <c r="P524" s="20">
        <f t="shared" si="184"/>
        <v>0</v>
      </c>
      <c r="Q524" s="90">
        <f t="shared" si="186"/>
        <v>0</v>
      </c>
    </row>
    <row r="525" spans="1:17" ht="25.5" hidden="1">
      <c r="A525" s="53" t="s">
        <v>90</v>
      </c>
      <c r="B525" s="54" t="s">
        <v>307</v>
      </c>
      <c r="C525" s="54" t="str">
        <f t="shared" si="151"/>
        <v>12 1 01 09502</v>
      </c>
      <c r="D525" s="54" t="s">
        <v>35</v>
      </c>
      <c r="E525" s="54" t="s">
        <v>30</v>
      </c>
      <c r="F525" s="54" t="s">
        <v>290</v>
      </c>
      <c r="G525" s="20">
        <f>'приложение 6'!H320</f>
        <v>0</v>
      </c>
      <c r="H525" s="20">
        <f>'приложение 6'!I320</f>
        <v>0</v>
      </c>
      <c r="I525" s="20">
        <f t="shared" si="162"/>
        <v>0</v>
      </c>
      <c r="J525" s="20">
        <f>'приложение 6'!K320</f>
        <v>0</v>
      </c>
      <c r="K525" s="20">
        <f t="shared" si="182"/>
        <v>0</v>
      </c>
      <c r="L525" s="20">
        <f>'приложение 6'!M320</f>
        <v>0</v>
      </c>
      <c r="M525" s="20">
        <f>'приложение 6'!N320</f>
        <v>0</v>
      </c>
      <c r="N525" s="90">
        <f t="shared" si="185"/>
        <v>0</v>
      </c>
      <c r="O525" s="20">
        <f>'приложение 6'!P320</f>
        <v>0</v>
      </c>
      <c r="P525" s="20">
        <f>'приложение 6'!Q320</f>
        <v>0</v>
      </c>
      <c r="Q525" s="90">
        <f t="shared" si="186"/>
        <v>0</v>
      </c>
    </row>
    <row r="526" spans="1:17" ht="12.75" hidden="1">
      <c r="A526" s="53" t="s">
        <v>356</v>
      </c>
      <c r="B526" s="54"/>
      <c r="C526" s="54" t="s">
        <v>574</v>
      </c>
      <c r="D526" s="54" t="s">
        <v>35</v>
      </c>
      <c r="E526" s="54" t="s">
        <v>30</v>
      </c>
      <c r="F526" s="54" t="s">
        <v>357</v>
      </c>
      <c r="G526" s="20"/>
      <c r="H526" s="20"/>
      <c r="I526" s="20">
        <f t="shared" si="162"/>
        <v>0</v>
      </c>
      <c r="J526" s="20"/>
      <c r="K526" s="20">
        <f t="shared" si="182"/>
        <v>0</v>
      </c>
      <c r="L526" s="20"/>
      <c r="M526" s="20"/>
      <c r="N526" s="90">
        <f t="shared" si="185"/>
        <v>0</v>
      </c>
      <c r="O526" s="20"/>
      <c r="P526" s="20"/>
      <c r="Q526" s="90">
        <f t="shared" si="186"/>
        <v>0</v>
      </c>
    </row>
    <row r="527" spans="1:17" ht="12.75" hidden="1">
      <c r="A527" s="53" t="s">
        <v>368</v>
      </c>
      <c r="B527" s="54"/>
      <c r="C527" s="54" t="s">
        <v>574</v>
      </c>
      <c r="D527" s="54" t="s">
        <v>35</v>
      </c>
      <c r="E527" s="54" t="s">
        <v>30</v>
      </c>
      <c r="F527" s="54" t="s">
        <v>369</v>
      </c>
      <c r="G527" s="20"/>
      <c r="H527" s="20"/>
      <c r="I527" s="20">
        <f t="shared" si="162"/>
        <v>0</v>
      </c>
      <c r="J527" s="20"/>
      <c r="K527" s="20">
        <f t="shared" si="182"/>
        <v>0</v>
      </c>
      <c r="L527" s="20"/>
      <c r="M527" s="20"/>
      <c r="N527" s="90">
        <f t="shared" si="185"/>
        <v>0</v>
      </c>
      <c r="O527" s="20"/>
      <c r="P527" s="20"/>
      <c r="Q527" s="90">
        <f t="shared" si="186"/>
        <v>0</v>
      </c>
    </row>
    <row r="528" spans="1:17" ht="51" hidden="1">
      <c r="A528" s="53" t="s">
        <v>309</v>
      </c>
      <c r="B528" s="54" t="s">
        <v>180</v>
      </c>
      <c r="C528" s="54" t="str">
        <f t="shared" si="151"/>
        <v>12 1 01 09602</v>
      </c>
      <c r="D528" s="54"/>
      <c r="E528" s="54"/>
      <c r="F528" s="54"/>
      <c r="G528" s="20">
        <f aca="true" t="shared" si="187" ref="G528:M530">G529</f>
        <v>0</v>
      </c>
      <c r="H528" s="20">
        <f t="shared" si="187"/>
        <v>0</v>
      </c>
      <c r="I528" s="20">
        <f t="shared" si="162"/>
        <v>0</v>
      </c>
      <c r="J528" s="20">
        <f t="shared" si="187"/>
        <v>0</v>
      </c>
      <c r="K528" s="20">
        <f t="shared" si="182"/>
        <v>0</v>
      </c>
      <c r="L528" s="20">
        <f t="shared" si="187"/>
        <v>0</v>
      </c>
      <c r="M528" s="20">
        <f t="shared" si="187"/>
        <v>0</v>
      </c>
      <c r="N528" s="90">
        <f t="shared" si="185"/>
        <v>0</v>
      </c>
      <c r="O528" s="20">
        <f aca="true" t="shared" si="188" ref="O528:P530">O529</f>
        <v>0</v>
      </c>
      <c r="P528" s="20">
        <f t="shared" si="188"/>
        <v>0</v>
      </c>
      <c r="Q528" s="90">
        <f t="shared" si="186"/>
        <v>0</v>
      </c>
    </row>
    <row r="529" spans="1:17" ht="12.75" hidden="1">
      <c r="A529" s="53" t="s">
        <v>39</v>
      </c>
      <c r="B529" s="54" t="s">
        <v>180</v>
      </c>
      <c r="C529" s="54" t="str">
        <f t="shared" si="151"/>
        <v>12 1 01 09602</v>
      </c>
      <c r="D529" s="54" t="s">
        <v>35</v>
      </c>
      <c r="E529" s="54" t="s">
        <v>30</v>
      </c>
      <c r="F529" s="54"/>
      <c r="G529" s="20">
        <f t="shared" si="187"/>
        <v>0</v>
      </c>
      <c r="H529" s="20">
        <f t="shared" si="187"/>
        <v>0</v>
      </c>
      <c r="I529" s="20">
        <f aca="true" t="shared" si="189" ref="I529:I607">G529+H529</f>
        <v>0</v>
      </c>
      <c r="J529" s="20">
        <f t="shared" si="187"/>
        <v>0</v>
      </c>
      <c r="K529" s="20">
        <f t="shared" si="182"/>
        <v>0</v>
      </c>
      <c r="L529" s="20">
        <f t="shared" si="187"/>
        <v>0</v>
      </c>
      <c r="M529" s="20">
        <f t="shared" si="187"/>
        <v>0</v>
      </c>
      <c r="N529" s="90">
        <f t="shared" si="185"/>
        <v>0</v>
      </c>
      <c r="O529" s="20">
        <f t="shared" si="188"/>
        <v>0</v>
      </c>
      <c r="P529" s="20">
        <f t="shared" si="188"/>
        <v>0</v>
      </c>
      <c r="Q529" s="90">
        <f t="shared" si="186"/>
        <v>0</v>
      </c>
    </row>
    <row r="530" spans="1:17" ht="25.5" hidden="1">
      <c r="A530" s="53" t="s">
        <v>365</v>
      </c>
      <c r="B530" s="54" t="s">
        <v>180</v>
      </c>
      <c r="C530" s="54" t="str">
        <f t="shared" si="151"/>
        <v>12 1 01 09602</v>
      </c>
      <c r="D530" s="54" t="s">
        <v>35</v>
      </c>
      <c r="E530" s="54" t="s">
        <v>30</v>
      </c>
      <c r="F530" s="54" t="s">
        <v>364</v>
      </c>
      <c r="G530" s="20">
        <f t="shared" si="187"/>
        <v>0</v>
      </c>
      <c r="H530" s="20">
        <f t="shared" si="187"/>
        <v>0</v>
      </c>
      <c r="I530" s="20">
        <f t="shared" si="189"/>
        <v>0</v>
      </c>
      <c r="J530" s="20">
        <f t="shared" si="187"/>
        <v>0</v>
      </c>
      <c r="K530" s="20">
        <f t="shared" si="182"/>
        <v>0</v>
      </c>
      <c r="L530" s="20">
        <f t="shared" si="187"/>
        <v>0</v>
      </c>
      <c r="M530" s="20">
        <f t="shared" si="187"/>
        <v>0</v>
      </c>
      <c r="N530" s="90">
        <f t="shared" si="185"/>
        <v>0</v>
      </c>
      <c r="O530" s="20">
        <f t="shared" si="188"/>
        <v>0</v>
      </c>
      <c r="P530" s="20">
        <f t="shared" si="188"/>
        <v>0</v>
      </c>
      <c r="Q530" s="90">
        <f t="shared" si="186"/>
        <v>0</v>
      </c>
    </row>
    <row r="531" spans="1:17" ht="25.5" hidden="1">
      <c r="A531" s="53" t="s">
        <v>90</v>
      </c>
      <c r="B531" s="54" t="s">
        <v>180</v>
      </c>
      <c r="C531" s="54" t="str">
        <f t="shared" si="151"/>
        <v>12 1 01 09602</v>
      </c>
      <c r="D531" s="54" t="s">
        <v>35</v>
      </c>
      <c r="E531" s="54" t="s">
        <v>30</v>
      </c>
      <c r="F531" s="54" t="s">
        <v>290</v>
      </c>
      <c r="G531" s="20">
        <f>'приложение 6'!H323</f>
        <v>0</v>
      </c>
      <c r="H531" s="20">
        <f>'приложение 6'!I323</f>
        <v>0</v>
      </c>
      <c r="I531" s="20">
        <f t="shared" si="189"/>
        <v>0</v>
      </c>
      <c r="J531" s="20">
        <f>'приложение 6'!K323</f>
        <v>0</v>
      </c>
      <c r="K531" s="20">
        <f t="shared" si="182"/>
        <v>0</v>
      </c>
      <c r="L531" s="20">
        <f>'приложение 6'!M323</f>
        <v>0</v>
      </c>
      <c r="M531" s="20">
        <f>'приложение 6'!N323</f>
        <v>0</v>
      </c>
      <c r="N531" s="90">
        <f t="shared" si="185"/>
        <v>0</v>
      </c>
      <c r="O531" s="20">
        <f>'приложение 6'!P323</f>
        <v>0</v>
      </c>
      <c r="P531" s="20">
        <f>'приложение 6'!Q323</f>
        <v>0</v>
      </c>
      <c r="Q531" s="90">
        <f t="shared" si="186"/>
        <v>0</v>
      </c>
    </row>
    <row r="532" spans="1:17" ht="12.75" hidden="1">
      <c r="A532" s="53" t="s">
        <v>356</v>
      </c>
      <c r="B532" s="54"/>
      <c r="C532" s="54" t="s">
        <v>575</v>
      </c>
      <c r="D532" s="54" t="s">
        <v>35</v>
      </c>
      <c r="E532" s="54" t="s">
        <v>30</v>
      </c>
      <c r="F532" s="54" t="s">
        <v>357</v>
      </c>
      <c r="G532" s="20"/>
      <c r="H532" s="20"/>
      <c r="I532" s="20">
        <f t="shared" si="189"/>
        <v>0</v>
      </c>
      <c r="J532" s="20"/>
      <c r="K532" s="20">
        <f t="shared" si="182"/>
        <v>0</v>
      </c>
      <c r="L532" s="20"/>
      <c r="M532" s="20"/>
      <c r="N532" s="90">
        <f t="shared" si="185"/>
        <v>0</v>
      </c>
      <c r="O532" s="20"/>
      <c r="P532" s="20"/>
      <c r="Q532" s="90">
        <f t="shared" si="186"/>
        <v>0</v>
      </c>
    </row>
    <row r="533" spans="1:17" ht="12.75" hidden="1">
      <c r="A533" s="53" t="s">
        <v>368</v>
      </c>
      <c r="B533" s="54"/>
      <c r="C533" s="54" t="s">
        <v>575</v>
      </c>
      <c r="D533" s="54" t="s">
        <v>35</v>
      </c>
      <c r="E533" s="54" t="s">
        <v>30</v>
      </c>
      <c r="F533" s="54" t="s">
        <v>369</v>
      </c>
      <c r="G533" s="20"/>
      <c r="H533" s="20"/>
      <c r="I533" s="20">
        <f t="shared" si="189"/>
        <v>0</v>
      </c>
      <c r="J533" s="20"/>
      <c r="K533" s="20">
        <f t="shared" si="182"/>
        <v>0</v>
      </c>
      <c r="L533" s="20"/>
      <c r="M533" s="20"/>
      <c r="N533" s="90">
        <f t="shared" si="185"/>
        <v>0</v>
      </c>
      <c r="O533" s="20"/>
      <c r="P533" s="20"/>
      <c r="Q533" s="90">
        <f t="shared" si="186"/>
        <v>0</v>
      </c>
    </row>
    <row r="534" spans="1:17" ht="51" hidden="1">
      <c r="A534" s="53" t="s">
        <v>323</v>
      </c>
      <c r="B534" s="54" t="s">
        <v>301</v>
      </c>
      <c r="C534" s="54" t="str">
        <f t="shared" si="151"/>
        <v>12 1 01 S9602</v>
      </c>
      <c r="D534" s="54"/>
      <c r="E534" s="54"/>
      <c r="F534" s="54"/>
      <c r="G534" s="20">
        <f aca="true" t="shared" si="190" ref="G534:M537">G535</f>
        <v>0</v>
      </c>
      <c r="H534" s="20">
        <f t="shared" si="190"/>
        <v>0</v>
      </c>
      <c r="I534" s="20">
        <f t="shared" si="189"/>
        <v>0</v>
      </c>
      <c r="J534" s="20">
        <f t="shared" si="190"/>
        <v>0</v>
      </c>
      <c r="K534" s="20">
        <f t="shared" si="182"/>
        <v>0</v>
      </c>
      <c r="L534" s="20">
        <f t="shared" si="190"/>
        <v>0</v>
      </c>
      <c r="M534" s="20">
        <f t="shared" si="190"/>
        <v>0</v>
      </c>
      <c r="N534" s="90">
        <f t="shared" si="185"/>
        <v>0</v>
      </c>
      <c r="O534" s="20">
        <f aca="true" t="shared" si="191" ref="O534:P537">O535</f>
        <v>0</v>
      </c>
      <c r="P534" s="20">
        <f t="shared" si="191"/>
        <v>0</v>
      </c>
      <c r="Q534" s="90">
        <f t="shared" si="186"/>
        <v>0</v>
      </c>
    </row>
    <row r="535" spans="1:17" ht="12.75" hidden="1">
      <c r="A535" s="53" t="s">
        <v>39</v>
      </c>
      <c r="B535" s="54" t="s">
        <v>301</v>
      </c>
      <c r="C535" s="54" t="str">
        <f t="shared" si="151"/>
        <v>12 1 01 S9602</v>
      </c>
      <c r="D535" s="54" t="s">
        <v>35</v>
      </c>
      <c r="E535" s="54"/>
      <c r="F535" s="54"/>
      <c r="G535" s="20">
        <f t="shared" si="190"/>
        <v>0</v>
      </c>
      <c r="H535" s="20">
        <f t="shared" si="190"/>
        <v>0</v>
      </c>
      <c r="I535" s="20">
        <f t="shared" si="189"/>
        <v>0</v>
      </c>
      <c r="J535" s="20">
        <f t="shared" si="190"/>
        <v>0</v>
      </c>
      <c r="K535" s="20">
        <f t="shared" si="182"/>
        <v>0</v>
      </c>
      <c r="L535" s="20">
        <f t="shared" si="190"/>
        <v>0</v>
      </c>
      <c r="M535" s="20">
        <f t="shared" si="190"/>
        <v>0</v>
      </c>
      <c r="N535" s="90">
        <f t="shared" si="185"/>
        <v>0</v>
      </c>
      <c r="O535" s="20">
        <f t="shared" si="191"/>
        <v>0</v>
      </c>
      <c r="P535" s="20">
        <f t="shared" si="191"/>
        <v>0</v>
      </c>
      <c r="Q535" s="90">
        <f t="shared" si="186"/>
        <v>0</v>
      </c>
    </row>
    <row r="536" spans="1:17" ht="12.75" hidden="1">
      <c r="A536" s="53" t="s">
        <v>73</v>
      </c>
      <c r="B536" s="54" t="s">
        <v>301</v>
      </c>
      <c r="C536" s="54" t="str">
        <f t="shared" si="151"/>
        <v>12 1 01 S9602</v>
      </c>
      <c r="D536" s="54" t="s">
        <v>35</v>
      </c>
      <c r="E536" s="54" t="s">
        <v>30</v>
      </c>
      <c r="F536" s="54"/>
      <c r="G536" s="20">
        <f t="shared" si="190"/>
        <v>0</v>
      </c>
      <c r="H536" s="20">
        <f t="shared" si="190"/>
        <v>0</v>
      </c>
      <c r="I536" s="20">
        <f t="shared" si="189"/>
        <v>0</v>
      </c>
      <c r="J536" s="20">
        <f t="shared" si="190"/>
        <v>0</v>
      </c>
      <c r="K536" s="20">
        <f t="shared" si="182"/>
        <v>0</v>
      </c>
      <c r="L536" s="20">
        <f t="shared" si="190"/>
        <v>0</v>
      </c>
      <c r="M536" s="20">
        <f t="shared" si="190"/>
        <v>0</v>
      </c>
      <c r="N536" s="90">
        <f t="shared" si="185"/>
        <v>0</v>
      </c>
      <c r="O536" s="20">
        <f t="shared" si="191"/>
        <v>0</v>
      </c>
      <c r="P536" s="20">
        <f t="shared" si="191"/>
        <v>0</v>
      </c>
      <c r="Q536" s="90">
        <f t="shared" si="186"/>
        <v>0</v>
      </c>
    </row>
    <row r="537" spans="1:17" ht="25.5" hidden="1">
      <c r="A537" s="53" t="s">
        <v>365</v>
      </c>
      <c r="B537" s="54" t="s">
        <v>301</v>
      </c>
      <c r="C537" s="54" t="str">
        <f t="shared" si="151"/>
        <v>12 1 01 S9602</v>
      </c>
      <c r="D537" s="54" t="s">
        <v>35</v>
      </c>
      <c r="E537" s="54" t="s">
        <v>30</v>
      </c>
      <c r="F537" s="54" t="s">
        <v>364</v>
      </c>
      <c r="G537" s="20">
        <f t="shared" si="190"/>
        <v>0</v>
      </c>
      <c r="H537" s="20">
        <f t="shared" si="190"/>
        <v>0</v>
      </c>
      <c r="I537" s="20">
        <f t="shared" si="189"/>
        <v>0</v>
      </c>
      <c r="J537" s="20">
        <f t="shared" si="190"/>
        <v>0</v>
      </c>
      <c r="K537" s="20">
        <f t="shared" si="182"/>
        <v>0</v>
      </c>
      <c r="L537" s="20">
        <f t="shared" si="190"/>
        <v>0</v>
      </c>
      <c r="M537" s="20">
        <f t="shared" si="190"/>
        <v>0</v>
      </c>
      <c r="N537" s="90">
        <f t="shared" si="185"/>
        <v>0</v>
      </c>
      <c r="O537" s="20">
        <f t="shared" si="191"/>
        <v>0</v>
      </c>
      <c r="P537" s="20">
        <f t="shared" si="191"/>
        <v>0</v>
      </c>
      <c r="Q537" s="90">
        <f t="shared" si="186"/>
        <v>0</v>
      </c>
    </row>
    <row r="538" spans="1:17" ht="12.75" hidden="1">
      <c r="A538" s="53" t="s">
        <v>291</v>
      </c>
      <c r="B538" s="54" t="s">
        <v>301</v>
      </c>
      <c r="C538" s="54" t="str">
        <f aca="true" t="shared" si="192" ref="C538:C650">REPLACE(REPLACE(REPLACE(B538,3,," "),5,," "),8,," ")</f>
        <v>12 1 01 S9602</v>
      </c>
      <c r="D538" s="54" t="s">
        <v>35</v>
      </c>
      <c r="E538" s="54" t="s">
        <v>30</v>
      </c>
      <c r="F538" s="54" t="s">
        <v>290</v>
      </c>
      <c r="G538" s="20">
        <f>'приложение 6'!H326</f>
        <v>0</v>
      </c>
      <c r="H538" s="20">
        <f>'приложение 6'!I326</f>
        <v>0</v>
      </c>
      <c r="I538" s="20">
        <f t="shared" si="189"/>
        <v>0</v>
      </c>
      <c r="J538" s="20">
        <f>'приложение 6'!K326</f>
        <v>0</v>
      </c>
      <c r="K538" s="20">
        <f t="shared" si="182"/>
        <v>0</v>
      </c>
      <c r="L538" s="20">
        <f>'приложение 6'!M326</f>
        <v>0</v>
      </c>
      <c r="M538" s="20">
        <f>'приложение 6'!N326</f>
        <v>0</v>
      </c>
      <c r="N538" s="90">
        <f t="shared" si="185"/>
        <v>0</v>
      </c>
      <c r="O538" s="20">
        <f>'приложение 6'!P326</f>
        <v>0</v>
      </c>
      <c r="P538" s="20">
        <f>'приложение 6'!Q326</f>
        <v>0</v>
      </c>
      <c r="Q538" s="90">
        <f t="shared" si="186"/>
        <v>0</v>
      </c>
    </row>
    <row r="539" spans="1:17" ht="12.75" hidden="1">
      <c r="A539" s="53" t="s">
        <v>356</v>
      </c>
      <c r="B539" s="54"/>
      <c r="C539" s="54" t="s">
        <v>576</v>
      </c>
      <c r="D539" s="54" t="s">
        <v>35</v>
      </c>
      <c r="E539" s="54" t="s">
        <v>30</v>
      </c>
      <c r="F539" s="54" t="s">
        <v>357</v>
      </c>
      <c r="G539" s="20"/>
      <c r="H539" s="20"/>
      <c r="I539" s="20">
        <f t="shared" si="189"/>
        <v>0</v>
      </c>
      <c r="J539" s="20"/>
      <c r="K539" s="20">
        <f t="shared" si="182"/>
        <v>0</v>
      </c>
      <c r="L539" s="20"/>
      <c r="M539" s="20"/>
      <c r="N539" s="90">
        <f t="shared" si="185"/>
        <v>0</v>
      </c>
      <c r="O539" s="20"/>
      <c r="P539" s="20"/>
      <c r="Q539" s="90">
        <f t="shared" si="186"/>
        <v>0</v>
      </c>
    </row>
    <row r="540" spans="1:17" ht="12.75" hidden="1">
      <c r="A540" s="53" t="s">
        <v>368</v>
      </c>
      <c r="B540" s="54"/>
      <c r="C540" s="54" t="s">
        <v>576</v>
      </c>
      <c r="D540" s="54" t="s">
        <v>35</v>
      </c>
      <c r="E540" s="54" t="s">
        <v>30</v>
      </c>
      <c r="F540" s="54" t="s">
        <v>369</v>
      </c>
      <c r="G540" s="20"/>
      <c r="H540" s="20"/>
      <c r="I540" s="20">
        <f t="shared" si="189"/>
        <v>0</v>
      </c>
      <c r="J540" s="20"/>
      <c r="K540" s="20">
        <f t="shared" si="182"/>
        <v>0</v>
      </c>
      <c r="L540" s="20"/>
      <c r="M540" s="20"/>
      <c r="N540" s="90">
        <f t="shared" si="185"/>
        <v>0</v>
      </c>
      <c r="O540" s="20"/>
      <c r="P540" s="20"/>
      <c r="Q540" s="90">
        <f t="shared" si="186"/>
        <v>0</v>
      </c>
    </row>
    <row r="541" spans="1:17" ht="38.25">
      <c r="A541" s="53" t="s">
        <v>623</v>
      </c>
      <c r="B541" s="54" t="s">
        <v>283</v>
      </c>
      <c r="C541" s="54" t="str">
        <f t="shared" si="192"/>
        <v>13 0 00 00000</v>
      </c>
      <c r="D541" s="54"/>
      <c r="E541" s="54"/>
      <c r="F541" s="54"/>
      <c r="G541" s="20">
        <f aca="true" t="shared" si="193" ref="G541:M547">G542</f>
        <v>5933.311</v>
      </c>
      <c r="H541" s="20">
        <f t="shared" si="193"/>
        <v>0</v>
      </c>
      <c r="I541" s="20">
        <f t="shared" si="189"/>
        <v>5933.311</v>
      </c>
      <c r="J541" s="20">
        <f t="shared" si="193"/>
        <v>-3265.367</v>
      </c>
      <c r="K541" s="20">
        <f t="shared" si="182"/>
        <v>2667.9439999999995</v>
      </c>
      <c r="L541" s="20">
        <f t="shared" si="193"/>
        <v>10474.903</v>
      </c>
      <c r="M541" s="20">
        <f t="shared" si="193"/>
        <v>-7331.039</v>
      </c>
      <c r="N541" s="90">
        <f t="shared" si="185"/>
        <v>3143.8640000000005</v>
      </c>
      <c r="O541" s="20">
        <f aca="true" t="shared" si="194" ref="O541:P547">O542</f>
        <v>8053.519</v>
      </c>
      <c r="P541" s="20">
        <f t="shared" si="194"/>
        <v>-4443.304</v>
      </c>
      <c r="Q541" s="90">
        <f t="shared" si="186"/>
        <v>3610.215</v>
      </c>
    </row>
    <row r="542" spans="1:17" ht="25.5">
      <c r="A542" s="53" t="s">
        <v>284</v>
      </c>
      <c r="B542" s="54" t="s">
        <v>178</v>
      </c>
      <c r="C542" s="54" t="str">
        <f t="shared" si="192"/>
        <v>13 1 00 00000</v>
      </c>
      <c r="D542" s="54"/>
      <c r="E542" s="54"/>
      <c r="F542" s="54"/>
      <c r="G542" s="20">
        <f t="shared" si="193"/>
        <v>5933.311</v>
      </c>
      <c r="H542" s="20">
        <f t="shared" si="193"/>
        <v>0</v>
      </c>
      <c r="I542" s="20">
        <f t="shared" si="189"/>
        <v>5933.311</v>
      </c>
      <c r="J542" s="20">
        <f t="shared" si="193"/>
        <v>-3265.367</v>
      </c>
      <c r="K542" s="20">
        <f t="shared" si="182"/>
        <v>2667.9439999999995</v>
      </c>
      <c r="L542" s="20">
        <f t="shared" si="193"/>
        <v>10474.903</v>
      </c>
      <c r="M542" s="20">
        <f t="shared" si="193"/>
        <v>-7331.039</v>
      </c>
      <c r="N542" s="90">
        <f t="shared" si="185"/>
        <v>3143.8640000000005</v>
      </c>
      <c r="O542" s="20">
        <f t="shared" si="194"/>
        <v>8053.519</v>
      </c>
      <c r="P542" s="20">
        <f t="shared" si="194"/>
        <v>-4443.304</v>
      </c>
      <c r="Q542" s="90">
        <f t="shared" si="186"/>
        <v>3610.215</v>
      </c>
    </row>
    <row r="543" spans="1:17" ht="25.5">
      <c r="A543" s="53" t="s">
        <v>259</v>
      </c>
      <c r="B543" s="54" t="s">
        <v>179</v>
      </c>
      <c r="C543" s="54" t="str">
        <f t="shared" si="192"/>
        <v>13 1 01 00000</v>
      </c>
      <c r="D543" s="54"/>
      <c r="E543" s="54"/>
      <c r="F543" s="54"/>
      <c r="G543" s="20">
        <f t="shared" si="193"/>
        <v>5933.311</v>
      </c>
      <c r="H543" s="20">
        <f t="shared" si="193"/>
        <v>0</v>
      </c>
      <c r="I543" s="20">
        <f t="shared" si="189"/>
        <v>5933.311</v>
      </c>
      <c r="J543" s="20">
        <f t="shared" si="193"/>
        <v>-3265.367</v>
      </c>
      <c r="K543" s="20">
        <f t="shared" si="182"/>
        <v>2667.9439999999995</v>
      </c>
      <c r="L543" s="20">
        <f t="shared" si="193"/>
        <v>10474.903</v>
      </c>
      <c r="M543" s="20">
        <f t="shared" si="193"/>
        <v>-7331.039</v>
      </c>
      <c r="N543" s="90">
        <f t="shared" si="185"/>
        <v>3143.8640000000005</v>
      </c>
      <c r="O543" s="20">
        <f t="shared" si="194"/>
        <v>8053.519</v>
      </c>
      <c r="P543" s="20">
        <f t="shared" si="194"/>
        <v>-4443.304</v>
      </c>
      <c r="Q543" s="90">
        <f t="shared" si="186"/>
        <v>3610.215</v>
      </c>
    </row>
    <row r="544" spans="1:17" ht="12.75">
      <c r="A544" s="53" t="s">
        <v>303</v>
      </c>
      <c r="B544" s="54" t="s">
        <v>302</v>
      </c>
      <c r="C544" s="54" t="str">
        <f t="shared" si="192"/>
        <v>13 1 01 S9601</v>
      </c>
      <c r="D544" s="54"/>
      <c r="E544" s="54"/>
      <c r="F544" s="54"/>
      <c r="G544" s="20">
        <f t="shared" si="193"/>
        <v>5933.311</v>
      </c>
      <c r="H544" s="20">
        <f t="shared" si="193"/>
        <v>0</v>
      </c>
      <c r="I544" s="20">
        <f t="shared" si="189"/>
        <v>5933.311</v>
      </c>
      <c r="J544" s="20">
        <f t="shared" si="193"/>
        <v>-3265.367</v>
      </c>
      <c r="K544" s="20">
        <f t="shared" si="182"/>
        <v>2667.9439999999995</v>
      </c>
      <c r="L544" s="20">
        <f t="shared" si="193"/>
        <v>10474.903</v>
      </c>
      <c r="M544" s="20">
        <f t="shared" si="193"/>
        <v>-7331.039</v>
      </c>
      <c r="N544" s="90">
        <f t="shared" si="185"/>
        <v>3143.8640000000005</v>
      </c>
      <c r="O544" s="20">
        <f t="shared" si="194"/>
        <v>8053.519</v>
      </c>
      <c r="P544" s="20">
        <f t="shared" si="194"/>
        <v>-4443.304</v>
      </c>
      <c r="Q544" s="90">
        <f t="shared" si="186"/>
        <v>3610.215</v>
      </c>
    </row>
    <row r="545" spans="1:17" ht="12.75">
      <c r="A545" s="53" t="s">
        <v>39</v>
      </c>
      <c r="B545" s="54" t="s">
        <v>302</v>
      </c>
      <c r="C545" s="54" t="str">
        <f t="shared" si="192"/>
        <v>13 1 01 S9601</v>
      </c>
      <c r="D545" s="54" t="s">
        <v>35</v>
      </c>
      <c r="E545" s="54"/>
      <c r="F545" s="54"/>
      <c r="G545" s="20">
        <f t="shared" si="193"/>
        <v>5933.311</v>
      </c>
      <c r="H545" s="20">
        <f t="shared" si="193"/>
        <v>0</v>
      </c>
      <c r="I545" s="20">
        <f t="shared" si="189"/>
        <v>5933.311</v>
      </c>
      <c r="J545" s="20">
        <f t="shared" si="193"/>
        <v>-3265.367</v>
      </c>
      <c r="K545" s="20">
        <f t="shared" si="182"/>
        <v>2667.9439999999995</v>
      </c>
      <c r="L545" s="20">
        <f t="shared" si="193"/>
        <v>10474.903</v>
      </c>
      <c r="M545" s="20">
        <f t="shared" si="193"/>
        <v>-7331.039</v>
      </c>
      <c r="N545" s="90">
        <f t="shared" si="185"/>
        <v>3143.8640000000005</v>
      </c>
      <c r="O545" s="20">
        <f t="shared" si="194"/>
        <v>8053.519</v>
      </c>
      <c r="P545" s="20">
        <f t="shared" si="194"/>
        <v>-4443.304</v>
      </c>
      <c r="Q545" s="90">
        <f t="shared" si="186"/>
        <v>3610.215</v>
      </c>
    </row>
    <row r="546" spans="1:17" ht="12.75">
      <c r="A546" s="53" t="s">
        <v>73</v>
      </c>
      <c r="B546" s="54" t="s">
        <v>302</v>
      </c>
      <c r="C546" s="54" t="str">
        <f t="shared" si="192"/>
        <v>13 1 01 S9601</v>
      </c>
      <c r="D546" s="54" t="s">
        <v>35</v>
      </c>
      <c r="E546" s="54" t="s">
        <v>30</v>
      </c>
      <c r="F546" s="54"/>
      <c r="G546" s="20">
        <f t="shared" si="193"/>
        <v>5933.311</v>
      </c>
      <c r="H546" s="20">
        <f t="shared" si="193"/>
        <v>0</v>
      </c>
      <c r="I546" s="20">
        <f t="shared" si="189"/>
        <v>5933.311</v>
      </c>
      <c r="J546" s="20">
        <f t="shared" si="193"/>
        <v>-3265.367</v>
      </c>
      <c r="K546" s="20">
        <f t="shared" si="182"/>
        <v>2667.9439999999995</v>
      </c>
      <c r="L546" s="20">
        <f t="shared" si="193"/>
        <v>10474.903</v>
      </c>
      <c r="M546" s="20">
        <f t="shared" si="193"/>
        <v>-7331.039</v>
      </c>
      <c r="N546" s="90">
        <f t="shared" si="185"/>
        <v>3143.8640000000005</v>
      </c>
      <c r="O546" s="20">
        <f t="shared" si="194"/>
        <v>8053.519</v>
      </c>
      <c r="P546" s="20">
        <f t="shared" si="194"/>
        <v>-4443.304</v>
      </c>
      <c r="Q546" s="90">
        <f t="shared" si="186"/>
        <v>3610.215</v>
      </c>
    </row>
    <row r="547" spans="1:17" ht="25.5">
      <c r="A547" s="53" t="s">
        <v>363</v>
      </c>
      <c r="B547" s="54" t="s">
        <v>302</v>
      </c>
      <c r="C547" s="54" t="str">
        <f t="shared" si="192"/>
        <v>13 1 01 S9601</v>
      </c>
      <c r="D547" s="54" t="s">
        <v>35</v>
      </c>
      <c r="E547" s="54" t="s">
        <v>30</v>
      </c>
      <c r="F547" s="54" t="s">
        <v>361</v>
      </c>
      <c r="G547" s="20">
        <f t="shared" si="193"/>
        <v>5933.311</v>
      </c>
      <c r="H547" s="20">
        <f t="shared" si="193"/>
        <v>0</v>
      </c>
      <c r="I547" s="20">
        <f t="shared" si="189"/>
        <v>5933.311</v>
      </c>
      <c r="J547" s="20">
        <f t="shared" si="193"/>
        <v>-3265.367</v>
      </c>
      <c r="K547" s="20">
        <f t="shared" si="182"/>
        <v>2667.9439999999995</v>
      </c>
      <c r="L547" s="20">
        <f t="shared" si="193"/>
        <v>10474.903</v>
      </c>
      <c r="M547" s="20">
        <f t="shared" si="193"/>
        <v>-7331.039</v>
      </c>
      <c r="N547" s="90">
        <f t="shared" si="185"/>
        <v>3143.8640000000005</v>
      </c>
      <c r="O547" s="20">
        <f t="shared" si="194"/>
        <v>8053.519</v>
      </c>
      <c r="P547" s="20">
        <f t="shared" si="194"/>
        <v>-4443.304</v>
      </c>
      <c r="Q547" s="90">
        <f t="shared" si="186"/>
        <v>3610.215</v>
      </c>
    </row>
    <row r="548" spans="1:17" ht="25.5">
      <c r="A548" s="53" t="s">
        <v>26</v>
      </c>
      <c r="B548" s="54" t="s">
        <v>302</v>
      </c>
      <c r="C548" s="54" t="str">
        <f t="shared" si="192"/>
        <v>13 1 01 S9601</v>
      </c>
      <c r="D548" s="54" t="s">
        <v>35</v>
      </c>
      <c r="E548" s="54" t="s">
        <v>30</v>
      </c>
      <c r="F548" s="54" t="s">
        <v>362</v>
      </c>
      <c r="G548" s="20">
        <f>'приложение 6'!H332</f>
        <v>5933.311</v>
      </c>
      <c r="H548" s="20">
        <f>'приложение 6'!I332</f>
        <v>0</v>
      </c>
      <c r="I548" s="20">
        <f t="shared" si="189"/>
        <v>5933.311</v>
      </c>
      <c r="J548" s="20">
        <f>'приложение 6'!K332</f>
        <v>-3265.367</v>
      </c>
      <c r="K548" s="20">
        <f t="shared" si="182"/>
        <v>2667.9439999999995</v>
      </c>
      <c r="L548" s="20">
        <f>'приложение 6'!M332</f>
        <v>10474.903</v>
      </c>
      <c r="M548" s="20">
        <f>'приложение 6'!N332</f>
        <v>-7331.039</v>
      </c>
      <c r="N548" s="90">
        <f t="shared" si="185"/>
        <v>3143.8640000000005</v>
      </c>
      <c r="O548" s="20">
        <f>'приложение 6'!P332</f>
        <v>8053.519</v>
      </c>
      <c r="P548" s="20">
        <f>'приложение 6'!Q332</f>
        <v>-4443.304</v>
      </c>
      <c r="Q548" s="90">
        <f t="shared" si="186"/>
        <v>3610.215</v>
      </c>
    </row>
    <row r="549" spans="1:17" ht="26.25" customHeight="1">
      <c r="A549" s="53" t="s">
        <v>633</v>
      </c>
      <c r="B549" s="54" t="s">
        <v>317</v>
      </c>
      <c r="C549" s="54" t="str">
        <f t="shared" si="192"/>
        <v>14 0 00 00000</v>
      </c>
      <c r="D549" s="54"/>
      <c r="E549" s="54"/>
      <c r="F549" s="54"/>
      <c r="G549" s="20">
        <f>G550</f>
        <v>11688.72075</v>
      </c>
      <c r="H549" s="20">
        <f>H550</f>
        <v>1515.15152</v>
      </c>
      <c r="I549" s="20">
        <f t="shared" si="189"/>
        <v>13203.87227</v>
      </c>
      <c r="J549" s="20">
        <f>J550</f>
        <v>93588.62083</v>
      </c>
      <c r="K549" s="20">
        <f t="shared" si="182"/>
        <v>106792.49309999999</v>
      </c>
      <c r="L549" s="20">
        <f>L550</f>
        <v>0</v>
      </c>
      <c r="M549" s="20">
        <f>M550</f>
        <v>0</v>
      </c>
      <c r="N549" s="90">
        <f t="shared" si="185"/>
        <v>0</v>
      </c>
      <c r="O549" s="20">
        <f>O550</f>
        <v>0</v>
      </c>
      <c r="P549" s="20">
        <f>P550</f>
        <v>0</v>
      </c>
      <c r="Q549" s="90">
        <f t="shared" si="186"/>
        <v>0</v>
      </c>
    </row>
    <row r="550" spans="1:17" ht="26.25" customHeight="1">
      <c r="A550" s="53" t="s">
        <v>326</v>
      </c>
      <c r="B550" s="54" t="s">
        <v>316</v>
      </c>
      <c r="C550" s="54" t="str">
        <f t="shared" si="192"/>
        <v>14 1 00 00000</v>
      </c>
      <c r="D550" s="54"/>
      <c r="E550" s="54"/>
      <c r="F550" s="54"/>
      <c r="G550" s="20">
        <f>G551+G557</f>
        <v>11688.72075</v>
      </c>
      <c r="H550" s="20">
        <f>H551+H557</f>
        <v>1515.15152</v>
      </c>
      <c r="I550" s="20">
        <f t="shared" si="189"/>
        <v>13203.87227</v>
      </c>
      <c r="J550" s="20">
        <f>J551+J557</f>
        <v>93588.62083</v>
      </c>
      <c r="K550" s="20">
        <f t="shared" si="182"/>
        <v>106792.49309999999</v>
      </c>
      <c r="L550" s="20">
        <f>L551+L557</f>
        <v>0</v>
      </c>
      <c r="M550" s="20">
        <f>M551+M557</f>
        <v>0</v>
      </c>
      <c r="N550" s="90">
        <f t="shared" si="185"/>
        <v>0</v>
      </c>
      <c r="O550" s="20">
        <f>O551+O557</f>
        <v>0</v>
      </c>
      <c r="P550" s="20">
        <f>P551+P557</f>
        <v>0</v>
      </c>
      <c r="Q550" s="90">
        <f t="shared" si="186"/>
        <v>0</v>
      </c>
    </row>
    <row r="551" spans="1:17" ht="26.25" customHeight="1">
      <c r="A551" s="53" t="s">
        <v>318</v>
      </c>
      <c r="B551" s="54" t="s">
        <v>315</v>
      </c>
      <c r="C551" s="54" t="str">
        <f t="shared" si="192"/>
        <v>14 1 01 00000</v>
      </c>
      <c r="D551" s="54"/>
      <c r="E551" s="54"/>
      <c r="F551" s="54"/>
      <c r="G551" s="20">
        <f aca="true" t="shared" si="195" ref="G551:M555">G552</f>
        <v>188.921</v>
      </c>
      <c r="H551" s="20">
        <f t="shared" si="195"/>
        <v>0</v>
      </c>
      <c r="I551" s="20">
        <f t="shared" si="189"/>
        <v>188.921</v>
      </c>
      <c r="J551" s="20">
        <f t="shared" si="195"/>
        <v>0</v>
      </c>
      <c r="K551" s="20">
        <f t="shared" si="182"/>
        <v>188.921</v>
      </c>
      <c r="L551" s="20">
        <f t="shared" si="195"/>
        <v>0</v>
      </c>
      <c r="M551" s="20">
        <f t="shared" si="195"/>
        <v>0</v>
      </c>
      <c r="N551" s="90">
        <f t="shared" si="185"/>
        <v>0</v>
      </c>
      <c r="O551" s="20">
        <f aca="true" t="shared" si="196" ref="O551:P555">O552</f>
        <v>0</v>
      </c>
      <c r="P551" s="20">
        <f t="shared" si="196"/>
        <v>0</v>
      </c>
      <c r="Q551" s="90">
        <f t="shared" si="186"/>
        <v>0</v>
      </c>
    </row>
    <row r="552" spans="1:17" ht="27" customHeight="1">
      <c r="A552" s="53" t="s">
        <v>549</v>
      </c>
      <c r="B552" s="54" t="s">
        <v>550</v>
      </c>
      <c r="C552" s="54" t="str">
        <f t="shared" si="192"/>
        <v>14 1 01 76520</v>
      </c>
      <c r="D552" s="54"/>
      <c r="E552" s="54"/>
      <c r="F552" s="54"/>
      <c r="G552" s="20">
        <f t="shared" si="195"/>
        <v>188.921</v>
      </c>
      <c r="H552" s="20">
        <f t="shared" si="195"/>
        <v>0</v>
      </c>
      <c r="I552" s="20">
        <f t="shared" si="189"/>
        <v>188.921</v>
      </c>
      <c r="J552" s="20">
        <f t="shared" si="195"/>
        <v>0</v>
      </c>
      <c r="K552" s="20">
        <f t="shared" si="182"/>
        <v>188.921</v>
      </c>
      <c r="L552" s="20">
        <f t="shared" si="195"/>
        <v>0</v>
      </c>
      <c r="M552" s="20">
        <f t="shared" si="195"/>
        <v>0</v>
      </c>
      <c r="N552" s="90">
        <f t="shared" si="185"/>
        <v>0</v>
      </c>
      <c r="O552" s="20">
        <f t="shared" si="196"/>
        <v>0</v>
      </c>
      <c r="P552" s="20">
        <f t="shared" si="196"/>
        <v>0</v>
      </c>
      <c r="Q552" s="90">
        <f t="shared" si="186"/>
        <v>0</v>
      </c>
    </row>
    <row r="553" spans="1:17" ht="12.75">
      <c r="A553" s="53" t="s">
        <v>39</v>
      </c>
      <c r="B553" s="54" t="s">
        <v>550</v>
      </c>
      <c r="C553" s="54" t="str">
        <f t="shared" si="192"/>
        <v>14 1 01 76520</v>
      </c>
      <c r="D553" s="54" t="s">
        <v>35</v>
      </c>
      <c r="E553" s="54"/>
      <c r="F553" s="54"/>
      <c r="G553" s="20">
        <f t="shared" si="195"/>
        <v>188.921</v>
      </c>
      <c r="H553" s="20">
        <f t="shared" si="195"/>
        <v>0</v>
      </c>
      <c r="I553" s="20">
        <f t="shared" si="189"/>
        <v>188.921</v>
      </c>
      <c r="J553" s="20">
        <f t="shared" si="195"/>
        <v>0</v>
      </c>
      <c r="K553" s="20">
        <f t="shared" si="182"/>
        <v>188.921</v>
      </c>
      <c r="L553" s="20">
        <f t="shared" si="195"/>
        <v>0</v>
      </c>
      <c r="M553" s="20">
        <f t="shared" si="195"/>
        <v>0</v>
      </c>
      <c r="N553" s="90">
        <f t="shared" si="185"/>
        <v>0</v>
      </c>
      <c r="O553" s="20">
        <f t="shared" si="196"/>
        <v>0</v>
      </c>
      <c r="P553" s="20">
        <f t="shared" si="196"/>
        <v>0</v>
      </c>
      <c r="Q553" s="90">
        <f t="shared" si="186"/>
        <v>0</v>
      </c>
    </row>
    <row r="554" spans="1:17" ht="12.75">
      <c r="A554" s="53" t="s">
        <v>14</v>
      </c>
      <c r="B554" s="54" t="s">
        <v>550</v>
      </c>
      <c r="C554" s="54" t="str">
        <f t="shared" si="192"/>
        <v>14 1 01 76520</v>
      </c>
      <c r="D554" s="54" t="s">
        <v>35</v>
      </c>
      <c r="E554" s="54" t="s">
        <v>29</v>
      </c>
      <c r="F554" s="54"/>
      <c r="G554" s="20">
        <f t="shared" si="195"/>
        <v>188.921</v>
      </c>
      <c r="H554" s="20">
        <f t="shared" si="195"/>
        <v>0</v>
      </c>
      <c r="I554" s="20">
        <f t="shared" si="189"/>
        <v>188.921</v>
      </c>
      <c r="J554" s="20">
        <f t="shared" si="195"/>
        <v>0</v>
      </c>
      <c r="K554" s="20">
        <f t="shared" si="182"/>
        <v>188.921</v>
      </c>
      <c r="L554" s="20">
        <f t="shared" si="195"/>
        <v>0</v>
      </c>
      <c r="M554" s="20">
        <f t="shared" si="195"/>
        <v>0</v>
      </c>
      <c r="N554" s="90">
        <f t="shared" si="185"/>
        <v>0</v>
      </c>
      <c r="O554" s="20">
        <f t="shared" si="196"/>
        <v>0</v>
      </c>
      <c r="P554" s="20">
        <f t="shared" si="196"/>
        <v>0</v>
      </c>
      <c r="Q554" s="90">
        <f t="shared" si="186"/>
        <v>0</v>
      </c>
    </row>
    <row r="555" spans="1:17" ht="12.75">
      <c r="A555" s="53" t="s">
        <v>356</v>
      </c>
      <c r="B555" s="54" t="s">
        <v>550</v>
      </c>
      <c r="C555" s="54" t="str">
        <f t="shared" si="192"/>
        <v>14 1 01 76520</v>
      </c>
      <c r="D555" s="54" t="s">
        <v>35</v>
      </c>
      <c r="E555" s="54" t="s">
        <v>29</v>
      </c>
      <c r="F555" s="54" t="s">
        <v>357</v>
      </c>
      <c r="G555" s="20">
        <f t="shared" si="195"/>
        <v>188.921</v>
      </c>
      <c r="H555" s="20">
        <f t="shared" si="195"/>
        <v>0</v>
      </c>
      <c r="I555" s="20">
        <f t="shared" si="189"/>
        <v>188.921</v>
      </c>
      <c r="J555" s="20">
        <f t="shared" si="195"/>
        <v>0</v>
      </c>
      <c r="K555" s="20">
        <f t="shared" si="182"/>
        <v>188.921</v>
      </c>
      <c r="L555" s="20">
        <f t="shared" si="195"/>
        <v>0</v>
      </c>
      <c r="M555" s="20">
        <f t="shared" si="195"/>
        <v>0</v>
      </c>
      <c r="N555" s="90">
        <f t="shared" si="185"/>
        <v>0</v>
      </c>
      <c r="O555" s="20">
        <f t="shared" si="196"/>
        <v>0</v>
      </c>
      <c r="P555" s="20">
        <f t="shared" si="196"/>
        <v>0</v>
      </c>
      <c r="Q555" s="90">
        <f t="shared" si="186"/>
        <v>0</v>
      </c>
    </row>
    <row r="556" spans="1:17" ht="38.25">
      <c r="A556" s="53" t="s">
        <v>175</v>
      </c>
      <c r="B556" s="54" t="s">
        <v>550</v>
      </c>
      <c r="C556" s="54" t="str">
        <f t="shared" si="192"/>
        <v>14 1 01 76520</v>
      </c>
      <c r="D556" s="54" t="s">
        <v>35</v>
      </c>
      <c r="E556" s="54" t="s">
        <v>29</v>
      </c>
      <c r="F556" s="54" t="s">
        <v>68</v>
      </c>
      <c r="G556" s="20">
        <f>'приложение 6'!H416</f>
        <v>188.921</v>
      </c>
      <c r="H556" s="20">
        <f>'приложение 6'!I416</f>
        <v>0</v>
      </c>
      <c r="I556" s="20">
        <f t="shared" si="189"/>
        <v>188.921</v>
      </c>
      <c r="J556" s="20">
        <f>'приложение 6'!K416</f>
        <v>0</v>
      </c>
      <c r="K556" s="20">
        <f t="shared" si="182"/>
        <v>188.921</v>
      </c>
      <c r="L556" s="20">
        <f>'приложение 6'!M416</f>
        <v>0</v>
      </c>
      <c r="M556" s="20">
        <f>'приложение 6'!N416</f>
        <v>0</v>
      </c>
      <c r="N556" s="90">
        <f t="shared" si="185"/>
        <v>0</v>
      </c>
      <c r="O556" s="20">
        <f>'приложение 6'!P416</f>
        <v>0</v>
      </c>
      <c r="P556" s="20">
        <f>'приложение 6'!Q416</f>
        <v>0</v>
      </c>
      <c r="Q556" s="90">
        <f t="shared" si="186"/>
        <v>0</v>
      </c>
    </row>
    <row r="557" spans="1:17" ht="26.25" customHeight="1">
      <c r="A557" s="53" t="s">
        <v>442</v>
      </c>
      <c r="B557" s="54" t="s">
        <v>441</v>
      </c>
      <c r="C557" s="54" t="str">
        <f t="shared" si="192"/>
        <v>14 1 F2 00000</v>
      </c>
      <c r="D557" s="54"/>
      <c r="E557" s="54"/>
      <c r="F557" s="54"/>
      <c r="G557" s="20">
        <f>G573</f>
        <v>11499.79975</v>
      </c>
      <c r="H557" s="20">
        <f>H573</f>
        <v>1515.15152</v>
      </c>
      <c r="I557" s="20">
        <f t="shared" si="189"/>
        <v>13014.95127</v>
      </c>
      <c r="J557" s="20">
        <f>J573+J558</f>
        <v>93588.62083</v>
      </c>
      <c r="K557" s="20">
        <f t="shared" si="182"/>
        <v>106603.5721</v>
      </c>
      <c r="L557" s="20">
        <f>L573</f>
        <v>0</v>
      </c>
      <c r="M557" s="20">
        <f>M573</f>
        <v>0</v>
      </c>
      <c r="N557" s="90">
        <f t="shared" si="185"/>
        <v>0</v>
      </c>
      <c r="O557" s="20">
        <f>O573</f>
        <v>0</v>
      </c>
      <c r="P557" s="20">
        <f>P573</f>
        <v>0</v>
      </c>
      <c r="Q557" s="90">
        <f t="shared" si="186"/>
        <v>0</v>
      </c>
    </row>
    <row r="558" spans="1:17" ht="38.25">
      <c r="A558" s="53" t="s">
        <v>672</v>
      </c>
      <c r="B558" s="54"/>
      <c r="C558" s="54" t="s">
        <v>674</v>
      </c>
      <c r="D558" s="54"/>
      <c r="E558" s="54"/>
      <c r="F558" s="54"/>
      <c r="G558" s="20"/>
      <c r="H558" s="20"/>
      <c r="I558" s="20"/>
      <c r="J558" s="20">
        <f>J559</f>
        <v>93482.56</v>
      </c>
      <c r="K558" s="20">
        <f t="shared" si="182"/>
        <v>93482.56</v>
      </c>
      <c r="L558" s="20"/>
      <c r="M558" s="20"/>
      <c r="N558" s="90"/>
      <c r="O558" s="20"/>
      <c r="P558" s="20"/>
      <c r="Q558" s="90"/>
    </row>
    <row r="559" spans="1:17" ht="12.75">
      <c r="A559" s="53" t="s">
        <v>39</v>
      </c>
      <c r="B559" s="54"/>
      <c r="C559" s="54" t="s">
        <v>674</v>
      </c>
      <c r="D559" s="54" t="s">
        <v>35</v>
      </c>
      <c r="E559" s="54"/>
      <c r="F559" s="54"/>
      <c r="G559" s="20"/>
      <c r="H559" s="20"/>
      <c r="I559" s="20"/>
      <c r="J559" s="20">
        <f>J560</f>
        <v>93482.56</v>
      </c>
      <c r="K559" s="20">
        <f t="shared" si="182"/>
        <v>93482.56</v>
      </c>
      <c r="L559" s="20"/>
      <c r="M559" s="20"/>
      <c r="N559" s="90"/>
      <c r="O559" s="20"/>
      <c r="P559" s="20"/>
      <c r="Q559" s="90"/>
    </row>
    <row r="560" spans="1:17" ht="12.75">
      <c r="A560" s="53" t="s">
        <v>72</v>
      </c>
      <c r="B560" s="54"/>
      <c r="C560" s="54" t="s">
        <v>674</v>
      </c>
      <c r="D560" s="54" t="s">
        <v>35</v>
      </c>
      <c r="E560" s="54" t="s">
        <v>35</v>
      </c>
      <c r="F560" s="54"/>
      <c r="G560" s="20"/>
      <c r="H560" s="20"/>
      <c r="I560" s="20"/>
      <c r="J560" s="20">
        <f>J561</f>
        <v>93482.56</v>
      </c>
      <c r="K560" s="20">
        <f t="shared" si="182"/>
        <v>93482.56</v>
      </c>
      <c r="L560" s="20"/>
      <c r="M560" s="20"/>
      <c r="N560" s="90"/>
      <c r="O560" s="20"/>
      <c r="P560" s="20"/>
      <c r="Q560" s="90"/>
    </row>
    <row r="561" spans="1:17" ht="26.25" customHeight="1">
      <c r="A561" s="53" t="s">
        <v>354</v>
      </c>
      <c r="B561" s="54"/>
      <c r="C561" s="54" t="s">
        <v>674</v>
      </c>
      <c r="D561" s="54" t="s">
        <v>35</v>
      </c>
      <c r="E561" s="54" t="s">
        <v>35</v>
      </c>
      <c r="F561" s="54" t="s">
        <v>355</v>
      </c>
      <c r="G561" s="20"/>
      <c r="H561" s="20"/>
      <c r="I561" s="20"/>
      <c r="J561" s="20">
        <f>J562</f>
        <v>93482.56</v>
      </c>
      <c r="K561" s="20">
        <f t="shared" si="182"/>
        <v>93482.56</v>
      </c>
      <c r="L561" s="20"/>
      <c r="M561" s="20"/>
      <c r="N561" s="90"/>
      <c r="O561" s="20"/>
      <c r="P561" s="20"/>
      <c r="Q561" s="90"/>
    </row>
    <row r="562" spans="1:17" ht="26.25" customHeight="1">
      <c r="A562" s="53" t="s">
        <v>289</v>
      </c>
      <c r="B562" s="54"/>
      <c r="C562" s="54" t="s">
        <v>674</v>
      </c>
      <c r="D562" s="54" t="s">
        <v>35</v>
      </c>
      <c r="E562" s="54" t="s">
        <v>35</v>
      </c>
      <c r="F562" s="54" t="s">
        <v>288</v>
      </c>
      <c r="G562" s="20"/>
      <c r="H562" s="20"/>
      <c r="I562" s="20"/>
      <c r="J562" s="20">
        <f>J567+J572</f>
        <v>93482.56</v>
      </c>
      <c r="K562" s="20">
        <f t="shared" si="182"/>
        <v>93482.56</v>
      </c>
      <c r="L562" s="20"/>
      <c r="M562" s="20"/>
      <c r="N562" s="90"/>
      <c r="O562" s="20"/>
      <c r="P562" s="20"/>
      <c r="Q562" s="90"/>
    </row>
    <row r="563" spans="1:17" ht="51">
      <c r="A563" s="53" t="s">
        <v>642</v>
      </c>
      <c r="B563" s="54"/>
      <c r="C563" s="54" t="s">
        <v>673</v>
      </c>
      <c r="D563" s="54"/>
      <c r="E563" s="54"/>
      <c r="F563" s="54"/>
      <c r="G563" s="20"/>
      <c r="H563" s="20"/>
      <c r="I563" s="20"/>
      <c r="J563" s="20">
        <f>J564</f>
        <v>70000</v>
      </c>
      <c r="K563" s="20">
        <f t="shared" si="182"/>
        <v>70000</v>
      </c>
      <c r="L563" s="20"/>
      <c r="M563" s="20"/>
      <c r="N563" s="90"/>
      <c r="O563" s="20"/>
      <c r="P563" s="20"/>
      <c r="Q563" s="90"/>
    </row>
    <row r="564" spans="1:17" ht="26.25" customHeight="1">
      <c r="A564" s="53" t="s">
        <v>39</v>
      </c>
      <c r="B564" s="54"/>
      <c r="C564" s="54" t="s">
        <v>673</v>
      </c>
      <c r="D564" s="54" t="s">
        <v>35</v>
      </c>
      <c r="E564" s="54"/>
      <c r="F564" s="54"/>
      <c r="G564" s="20"/>
      <c r="H564" s="20"/>
      <c r="I564" s="20"/>
      <c r="J564" s="20">
        <f>J565</f>
        <v>70000</v>
      </c>
      <c r="K564" s="20">
        <f t="shared" si="182"/>
        <v>70000</v>
      </c>
      <c r="L564" s="20"/>
      <c r="M564" s="20"/>
      <c r="N564" s="90"/>
      <c r="O564" s="20"/>
      <c r="P564" s="20"/>
      <c r="Q564" s="90"/>
    </row>
    <row r="565" spans="1:17" ht="26.25" customHeight="1">
      <c r="A565" s="53" t="s">
        <v>72</v>
      </c>
      <c r="B565" s="54"/>
      <c r="C565" s="54" t="s">
        <v>673</v>
      </c>
      <c r="D565" s="54" t="s">
        <v>35</v>
      </c>
      <c r="E565" s="54" t="s">
        <v>35</v>
      </c>
      <c r="F565" s="54"/>
      <c r="G565" s="20"/>
      <c r="H565" s="20"/>
      <c r="I565" s="20"/>
      <c r="J565" s="20">
        <f>J566</f>
        <v>70000</v>
      </c>
      <c r="K565" s="20">
        <f t="shared" si="182"/>
        <v>70000</v>
      </c>
      <c r="L565" s="20"/>
      <c r="M565" s="20"/>
      <c r="N565" s="90"/>
      <c r="O565" s="20"/>
      <c r="P565" s="20"/>
      <c r="Q565" s="90"/>
    </row>
    <row r="566" spans="1:17" ht="26.25" customHeight="1">
      <c r="A566" s="53" t="s">
        <v>354</v>
      </c>
      <c r="B566" s="54"/>
      <c r="C566" s="54" t="s">
        <v>673</v>
      </c>
      <c r="D566" s="54" t="s">
        <v>35</v>
      </c>
      <c r="E566" s="54" t="s">
        <v>35</v>
      </c>
      <c r="F566" s="54" t="s">
        <v>355</v>
      </c>
      <c r="G566" s="20"/>
      <c r="H566" s="20"/>
      <c r="I566" s="20"/>
      <c r="J566" s="20">
        <f>J567</f>
        <v>70000</v>
      </c>
      <c r="K566" s="20">
        <f t="shared" si="182"/>
        <v>70000</v>
      </c>
      <c r="L566" s="20"/>
      <c r="M566" s="20"/>
      <c r="N566" s="90"/>
      <c r="O566" s="20"/>
      <c r="P566" s="20"/>
      <c r="Q566" s="90"/>
    </row>
    <row r="567" spans="1:17" ht="26.25" customHeight="1">
      <c r="A567" s="53" t="s">
        <v>289</v>
      </c>
      <c r="B567" s="54"/>
      <c r="C567" s="54" t="s">
        <v>673</v>
      </c>
      <c r="D567" s="54" t="s">
        <v>35</v>
      </c>
      <c r="E567" s="54" t="s">
        <v>35</v>
      </c>
      <c r="F567" s="54" t="s">
        <v>288</v>
      </c>
      <c r="G567" s="20"/>
      <c r="H567" s="20"/>
      <c r="I567" s="20"/>
      <c r="J567" s="20">
        <f>'приложение 6'!L490</f>
        <v>70000</v>
      </c>
      <c r="K567" s="20">
        <f t="shared" si="182"/>
        <v>70000</v>
      </c>
      <c r="L567" s="20"/>
      <c r="M567" s="20"/>
      <c r="N567" s="90"/>
      <c r="O567" s="20"/>
      <c r="P567" s="20"/>
      <c r="Q567" s="90"/>
    </row>
    <row r="568" spans="1:17" ht="51">
      <c r="A568" s="53" t="s">
        <v>643</v>
      </c>
      <c r="B568" s="54"/>
      <c r="C568" s="54" t="s">
        <v>675</v>
      </c>
      <c r="D568" s="54"/>
      <c r="E568" s="54"/>
      <c r="F568" s="54"/>
      <c r="G568" s="20"/>
      <c r="H568" s="20"/>
      <c r="I568" s="20"/>
      <c r="J568" s="20">
        <f>J569</f>
        <v>23482.56</v>
      </c>
      <c r="K568" s="20">
        <f t="shared" si="182"/>
        <v>23482.56</v>
      </c>
      <c r="L568" s="20"/>
      <c r="M568" s="20"/>
      <c r="N568" s="90"/>
      <c r="O568" s="20"/>
      <c r="P568" s="20"/>
      <c r="Q568" s="90"/>
    </row>
    <row r="569" spans="1:17" ht="12.75">
      <c r="A569" s="53" t="s">
        <v>39</v>
      </c>
      <c r="B569" s="54"/>
      <c r="C569" s="54" t="s">
        <v>675</v>
      </c>
      <c r="D569" s="54" t="s">
        <v>35</v>
      </c>
      <c r="E569" s="54"/>
      <c r="F569" s="54"/>
      <c r="G569" s="20"/>
      <c r="H569" s="20"/>
      <c r="I569" s="20"/>
      <c r="J569" s="20">
        <f>J570</f>
        <v>23482.56</v>
      </c>
      <c r="K569" s="20">
        <f t="shared" si="182"/>
        <v>23482.56</v>
      </c>
      <c r="L569" s="20"/>
      <c r="M569" s="20"/>
      <c r="N569" s="90"/>
      <c r="O569" s="20"/>
      <c r="P569" s="20"/>
      <c r="Q569" s="90"/>
    </row>
    <row r="570" spans="1:17" ht="12.75">
      <c r="A570" s="53" t="s">
        <v>72</v>
      </c>
      <c r="B570" s="54"/>
      <c r="C570" s="54" t="s">
        <v>675</v>
      </c>
      <c r="D570" s="54" t="s">
        <v>35</v>
      </c>
      <c r="E570" s="54" t="s">
        <v>35</v>
      </c>
      <c r="F570" s="54"/>
      <c r="G570" s="20"/>
      <c r="H570" s="20"/>
      <c r="I570" s="20"/>
      <c r="J570" s="20">
        <f>J571</f>
        <v>23482.56</v>
      </c>
      <c r="K570" s="20">
        <f t="shared" si="182"/>
        <v>23482.56</v>
      </c>
      <c r="L570" s="20"/>
      <c r="M570" s="20"/>
      <c r="N570" s="90"/>
      <c r="O570" s="20"/>
      <c r="P570" s="20"/>
      <c r="Q570" s="90"/>
    </row>
    <row r="571" spans="1:17" ht="26.25" customHeight="1">
      <c r="A571" s="53" t="s">
        <v>354</v>
      </c>
      <c r="B571" s="54"/>
      <c r="C571" s="54" t="s">
        <v>675</v>
      </c>
      <c r="D571" s="54" t="s">
        <v>35</v>
      </c>
      <c r="E571" s="54" t="s">
        <v>35</v>
      </c>
      <c r="F571" s="54" t="s">
        <v>355</v>
      </c>
      <c r="G571" s="20"/>
      <c r="H571" s="20"/>
      <c r="I571" s="20"/>
      <c r="J571" s="20">
        <f>J572</f>
        <v>23482.56</v>
      </c>
      <c r="K571" s="20">
        <f t="shared" si="182"/>
        <v>23482.56</v>
      </c>
      <c r="L571" s="20"/>
      <c r="M571" s="20"/>
      <c r="N571" s="90"/>
      <c r="O571" s="20"/>
      <c r="P571" s="20"/>
      <c r="Q571" s="90"/>
    </row>
    <row r="572" spans="1:17" ht="26.25" customHeight="1">
      <c r="A572" s="53" t="s">
        <v>289</v>
      </c>
      <c r="B572" s="54"/>
      <c r="C572" s="54" t="s">
        <v>675</v>
      </c>
      <c r="D572" s="54" t="s">
        <v>35</v>
      </c>
      <c r="E572" s="54" t="s">
        <v>35</v>
      </c>
      <c r="F572" s="54" t="s">
        <v>288</v>
      </c>
      <c r="G572" s="20"/>
      <c r="H572" s="20"/>
      <c r="I572" s="20"/>
      <c r="J572" s="20">
        <f>'приложение 6'!L493</f>
        <v>23482.56</v>
      </c>
      <c r="K572" s="20">
        <f t="shared" si="182"/>
        <v>23482.56</v>
      </c>
      <c r="L572" s="20"/>
      <c r="M572" s="20"/>
      <c r="N572" s="90"/>
      <c r="O572" s="20"/>
      <c r="P572" s="20"/>
      <c r="Q572" s="90"/>
    </row>
    <row r="573" spans="1:17" ht="15" customHeight="1">
      <c r="A573" s="53" t="s">
        <v>443</v>
      </c>
      <c r="B573" s="54" t="s">
        <v>440</v>
      </c>
      <c r="C573" s="54" t="str">
        <f t="shared" si="192"/>
        <v>14 1 F2 55550</v>
      </c>
      <c r="D573" s="54"/>
      <c r="E573" s="54"/>
      <c r="F573" s="54"/>
      <c r="G573" s="20">
        <f aca="true" t="shared" si="197" ref="G573:M574">G574</f>
        <v>11499.79975</v>
      </c>
      <c r="H573" s="20">
        <f t="shared" si="197"/>
        <v>1515.15152</v>
      </c>
      <c r="I573" s="20">
        <f t="shared" si="189"/>
        <v>13014.95127</v>
      </c>
      <c r="J573" s="20">
        <f t="shared" si="197"/>
        <v>106.06083</v>
      </c>
      <c r="K573" s="20">
        <f t="shared" si="182"/>
        <v>13121.0121</v>
      </c>
      <c r="L573" s="20">
        <f t="shared" si="197"/>
        <v>0</v>
      </c>
      <c r="M573" s="20">
        <f t="shared" si="197"/>
        <v>0</v>
      </c>
      <c r="N573" s="90">
        <f t="shared" si="185"/>
        <v>0</v>
      </c>
      <c r="O573" s="20">
        <f>O574</f>
        <v>0</v>
      </c>
      <c r="P573" s="20">
        <f>P574</f>
        <v>0</v>
      </c>
      <c r="Q573" s="90">
        <f t="shared" si="186"/>
        <v>0</v>
      </c>
    </row>
    <row r="574" spans="1:17" ht="12.75">
      <c r="A574" s="53" t="s">
        <v>39</v>
      </c>
      <c r="B574" s="54" t="s">
        <v>440</v>
      </c>
      <c r="C574" s="54" t="str">
        <f t="shared" si="192"/>
        <v>14 1 F2 55550</v>
      </c>
      <c r="D574" s="54" t="s">
        <v>35</v>
      </c>
      <c r="E574" s="54"/>
      <c r="F574" s="54"/>
      <c r="G574" s="20">
        <f t="shared" si="197"/>
        <v>11499.79975</v>
      </c>
      <c r="H574" s="20">
        <f t="shared" si="197"/>
        <v>1515.15152</v>
      </c>
      <c r="I574" s="20">
        <f t="shared" si="189"/>
        <v>13014.95127</v>
      </c>
      <c r="J574" s="20">
        <f t="shared" si="197"/>
        <v>106.06083</v>
      </c>
      <c r="K574" s="20">
        <f t="shared" si="182"/>
        <v>13121.0121</v>
      </c>
      <c r="L574" s="20">
        <f t="shared" si="197"/>
        <v>0</v>
      </c>
      <c r="M574" s="20">
        <f t="shared" si="197"/>
        <v>0</v>
      </c>
      <c r="N574" s="90">
        <f t="shared" si="185"/>
        <v>0</v>
      </c>
      <c r="O574" s="20">
        <f>O575</f>
        <v>0</v>
      </c>
      <c r="P574" s="20">
        <f>P575</f>
        <v>0</v>
      </c>
      <c r="Q574" s="90">
        <f t="shared" si="186"/>
        <v>0</v>
      </c>
    </row>
    <row r="575" spans="1:17" ht="12.75">
      <c r="A575" s="53" t="s">
        <v>14</v>
      </c>
      <c r="B575" s="54" t="s">
        <v>440</v>
      </c>
      <c r="C575" s="54" t="str">
        <f t="shared" si="192"/>
        <v>14 1 F2 55550</v>
      </c>
      <c r="D575" s="54" t="s">
        <v>35</v>
      </c>
      <c r="E575" s="54" t="s">
        <v>29</v>
      </c>
      <c r="F575" s="54"/>
      <c r="G575" s="20">
        <f>G576+G578</f>
        <v>11499.79975</v>
      </c>
      <c r="H575" s="20">
        <f>H576+H578</f>
        <v>1515.15152</v>
      </c>
      <c r="I575" s="20">
        <f t="shared" si="189"/>
        <v>13014.95127</v>
      </c>
      <c r="J575" s="20">
        <f>J576+J578</f>
        <v>106.06083</v>
      </c>
      <c r="K575" s="20">
        <f t="shared" si="182"/>
        <v>13121.0121</v>
      </c>
      <c r="L575" s="20">
        <f>L576+L578</f>
        <v>0</v>
      </c>
      <c r="M575" s="20">
        <f>M576+M578</f>
        <v>0</v>
      </c>
      <c r="N575" s="90">
        <f t="shared" si="185"/>
        <v>0</v>
      </c>
      <c r="O575" s="20">
        <f>O576+O578</f>
        <v>0</v>
      </c>
      <c r="P575" s="20">
        <f>P576+P578</f>
        <v>0</v>
      </c>
      <c r="Q575" s="90">
        <f t="shared" si="186"/>
        <v>0</v>
      </c>
    </row>
    <row r="576" spans="1:17" ht="25.5">
      <c r="A576" s="53" t="s">
        <v>373</v>
      </c>
      <c r="B576" s="54" t="s">
        <v>440</v>
      </c>
      <c r="C576" s="54" t="str">
        <f>REPLACE(REPLACE(REPLACE(B576,3,," "),5,," "),8,," ")</f>
        <v>14 1 F2 55550</v>
      </c>
      <c r="D576" s="54" t="s">
        <v>35</v>
      </c>
      <c r="E576" s="54" t="s">
        <v>29</v>
      </c>
      <c r="F576" s="54" t="s">
        <v>355</v>
      </c>
      <c r="G576" s="21">
        <f>G577</f>
        <v>4278.16935</v>
      </c>
      <c r="H576" s="21">
        <f>H577</f>
        <v>1515.15152</v>
      </c>
      <c r="I576" s="20">
        <f t="shared" si="189"/>
        <v>5793.32087</v>
      </c>
      <c r="J576" s="21">
        <f>J577</f>
        <v>106.06083</v>
      </c>
      <c r="K576" s="20">
        <f t="shared" si="182"/>
        <v>5899.3817</v>
      </c>
      <c r="L576" s="21">
        <f>L577</f>
        <v>0</v>
      </c>
      <c r="M576" s="21">
        <f>M577</f>
        <v>0</v>
      </c>
      <c r="N576" s="90">
        <f t="shared" si="185"/>
        <v>0</v>
      </c>
      <c r="O576" s="21">
        <f>O577</f>
        <v>0</v>
      </c>
      <c r="P576" s="21">
        <f>P577</f>
        <v>0</v>
      </c>
      <c r="Q576" s="90">
        <f t="shared" si="186"/>
        <v>0</v>
      </c>
    </row>
    <row r="577" spans="1:17" ht="25.5">
      <c r="A577" s="53" t="s">
        <v>289</v>
      </c>
      <c r="B577" s="54" t="s">
        <v>440</v>
      </c>
      <c r="C577" s="54" t="str">
        <f>REPLACE(REPLACE(REPLACE(B577,3,," "),5,," "),8,," ")</f>
        <v>14 1 F2 55550</v>
      </c>
      <c r="D577" s="54" t="s">
        <v>35</v>
      </c>
      <c r="E577" s="54" t="s">
        <v>29</v>
      </c>
      <c r="F577" s="54" t="s">
        <v>288</v>
      </c>
      <c r="G577" s="21">
        <f>'приложение 6'!H420+'приложение 6'!H476</f>
        <v>4278.16935</v>
      </c>
      <c r="H577" s="21">
        <f>'приложение 6'!I420+'приложение 6'!I476</f>
        <v>1515.15152</v>
      </c>
      <c r="I577" s="20">
        <f t="shared" si="189"/>
        <v>5793.32087</v>
      </c>
      <c r="J577" s="21">
        <f>'приложение 6'!K420+'приложение 6'!K476</f>
        <v>106.06083</v>
      </c>
      <c r="K577" s="20">
        <f t="shared" si="182"/>
        <v>5899.3817</v>
      </c>
      <c r="L577" s="21">
        <f>'приложение 6'!M420</f>
        <v>0</v>
      </c>
      <c r="M577" s="21">
        <f>'приложение 6'!N420</f>
        <v>0</v>
      </c>
      <c r="N577" s="90">
        <f t="shared" si="185"/>
        <v>0</v>
      </c>
      <c r="O577" s="21">
        <f>'приложение 6'!P420</f>
        <v>0</v>
      </c>
      <c r="P577" s="21">
        <f>'приложение 6'!Q420</f>
        <v>0</v>
      </c>
      <c r="Q577" s="90">
        <f t="shared" si="186"/>
        <v>0</v>
      </c>
    </row>
    <row r="578" spans="1:17" ht="12.75">
      <c r="A578" s="53" t="s">
        <v>356</v>
      </c>
      <c r="B578" s="54" t="s">
        <v>440</v>
      </c>
      <c r="C578" s="54" t="str">
        <f>REPLACE(REPLACE(REPLACE(B578,3,," "),5,," "),8,," ")</f>
        <v>14 1 F2 55550</v>
      </c>
      <c r="D578" s="54" t="s">
        <v>35</v>
      </c>
      <c r="E578" s="54" t="s">
        <v>29</v>
      </c>
      <c r="F578" s="54" t="s">
        <v>357</v>
      </c>
      <c r="G578" s="20">
        <f>G579</f>
        <v>7221.6304</v>
      </c>
      <c r="H578" s="20">
        <f>H579</f>
        <v>0</v>
      </c>
      <c r="I578" s="20">
        <f t="shared" si="189"/>
        <v>7221.6304</v>
      </c>
      <c r="J578" s="20">
        <f>J579</f>
        <v>0</v>
      </c>
      <c r="K578" s="20">
        <f t="shared" si="182"/>
        <v>7221.6304</v>
      </c>
      <c r="L578" s="20">
        <f>L579</f>
        <v>0</v>
      </c>
      <c r="M578" s="20">
        <f>M579</f>
        <v>0</v>
      </c>
      <c r="N578" s="90">
        <f t="shared" si="185"/>
        <v>0</v>
      </c>
      <c r="O578" s="20">
        <f>O579</f>
        <v>0</v>
      </c>
      <c r="P578" s="20">
        <f>P579</f>
        <v>0</v>
      </c>
      <c r="Q578" s="90">
        <f t="shared" si="186"/>
        <v>0</v>
      </c>
    </row>
    <row r="579" spans="1:17" ht="38.25">
      <c r="A579" s="53" t="s">
        <v>175</v>
      </c>
      <c r="B579" s="54" t="s">
        <v>440</v>
      </c>
      <c r="C579" s="54" t="str">
        <f>REPLACE(REPLACE(REPLACE(B579,3,," "),5,," "),8,," ")</f>
        <v>14 1 F2 55550</v>
      </c>
      <c r="D579" s="54" t="s">
        <v>35</v>
      </c>
      <c r="E579" s="54" t="s">
        <v>29</v>
      </c>
      <c r="F579" s="54" t="s">
        <v>68</v>
      </c>
      <c r="G579" s="20">
        <f>'приложение 6'!H422</f>
        <v>7221.6304</v>
      </c>
      <c r="H579" s="20">
        <f>'приложение 6'!I422</f>
        <v>0</v>
      </c>
      <c r="I579" s="20">
        <f t="shared" si="189"/>
        <v>7221.6304</v>
      </c>
      <c r="J579" s="20">
        <f>'приложение 6'!K422</f>
        <v>0</v>
      </c>
      <c r="K579" s="20">
        <f t="shared" si="182"/>
        <v>7221.6304</v>
      </c>
      <c r="L579" s="20">
        <f>'приложение 6'!M422</f>
        <v>0</v>
      </c>
      <c r="M579" s="20">
        <f>'приложение 6'!N422</f>
        <v>0</v>
      </c>
      <c r="N579" s="90">
        <f t="shared" si="185"/>
        <v>0</v>
      </c>
      <c r="O579" s="20">
        <f>'приложение 6'!P422</f>
        <v>0</v>
      </c>
      <c r="P579" s="20">
        <f>'приложение 6'!Q422</f>
        <v>0</v>
      </c>
      <c r="Q579" s="90">
        <f t="shared" si="186"/>
        <v>0</v>
      </c>
    </row>
    <row r="580" spans="1:17" ht="25.5">
      <c r="A580" s="63" t="s">
        <v>445</v>
      </c>
      <c r="B580" s="54" t="s">
        <v>438</v>
      </c>
      <c r="C580" s="54" t="str">
        <f t="shared" si="192"/>
        <v>14 1 F2 55551</v>
      </c>
      <c r="D580" s="54"/>
      <c r="E580" s="54"/>
      <c r="F580" s="54"/>
      <c r="G580" s="20">
        <f>G581</f>
        <v>10747.47475</v>
      </c>
      <c r="H580" s="20">
        <f>H581</f>
        <v>1515.15152</v>
      </c>
      <c r="I580" s="20">
        <f t="shared" si="189"/>
        <v>12262.626269999999</v>
      </c>
      <c r="J580" s="20">
        <f>J581</f>
        <v>-1E-05</v>
      </c>
      <c r="K580" s="20">
        <f t="shared" si="182"/>
        <v>12262.62626</v>
      </c>
      <c r="L580" s="20">
        <f>L581</f>
        <v>0</v>
      </c>
      <c r="M580" s="20">
        <f>M581</f>
        <v>0</v>
      </c>
      <c r="N580" s="90">
        <f t="shared" si="185"/>
        <v>0</v>
      </c>
      <c r="O580" s="20">
        <f>O581</f>
        <v>0</v>
      </c>
      <c r="P580" s="20">
        <f>P581</f>
        <v>0</v>
      </c>
      <c r="Q580" s="90">
        <f t="shared" si="186"/>
        <v>0</v>
      </c>
    </row>
    <row r="581" spans="1:17" ht="12.75">
      <c r="A581" s="53" t="s">
        <v>39</v>
      </c>
      <c r="B581" s="54" t="s">
        <v>438</v>
      </c>
      <c r="C581" s="54" t="str">
        <f t="shared" si="192"/>
        <v>14 1 F2 55551</v>
      </c>
      <c r="D581" s="54" t="s">
        <v>35</v>
      </c>
      <c r="E581" s="54"/>
      <c r="F581" s="54"/>
      <c r="G581" s="20">
        <f>G582</f>
        <v>10747.47475</v>
      </c>
      <c r="H581" s="20">
        <f>H582</f>
        <v>1515.15152</v>
      </c>
      <c r="I581" s="20">
        <f t="shared" si="189"/>
        <v>12262.626269999999</v>
      </c>
      <c r="J581" s="20">
        <f>J582</f>
        <v>-1E-05</v>
      </c>
      <c r="K581" s="20">
        <f t="shared" si="182"/>
        <v>12262.62626</v>
      </c>
      <c r="L581" s="20">
        <f>L582</f>
        <v>0</v>
      </c>
      <c r="M581" s="20">
        <f>M582</f>
        <v>0</v>
      </c>
      <c r="N581" s="90">
        <f t="shared" si="185"/>
        <v>0</v>
      </c>
      <c r="O581" s="20">
        <f>O582</f>
        <v>0</v>
      </c>
      <c r="P581" s="20">
        <f>P582</f>
        <v>0</v>
      </c>
      <c r="Q581" s="90">
        <f t="shared" si="186"/>
        <v>0</v>
      </c>
    </row>
    <row r="582" spans="1:17" ht="12.75">
      <c r="A582" s="53" t="s">
        <v>14</v>
      </c>
      <c r="B582" s="54" t="s">
        <v>438</v>
      </c>
      <c r="C582" s="54" t="str">
        <f t="shared" si="192"/>
        <v>14 1 F2 55551</v>
      </c>
      <c r="D582" s="54" t="s">
        <v>35</v>
      </c>
      <c r="E582" s="54" t="s">
        <v>29</v>
      </c>
      <c r="F582" s="54"/>
      <c r="G582" s="20">
        <f>G583+G585</f>
        <v>10747.47475</v>
      </c>
      <c r="H582" s="20">
        <f>H583+H585</f>
        <v>1515.15152</v>
      </c>
      <c r="I582" s="20">
        <f t="shared" si="189"/>
        <v>12262.626269999999</v>
      </c>
      <c r="J582" s="20">
        <f>J583+J585</f>
        <v>-1E-05</v>
      </c>
      <c r="K582" s="20">
        <f t="shared" si="182"/>
        <v>12262.62626</v>
      </c>
      <c r="L582" s="20">
        <f>L583+L585</f>
        <v>0</v>
      </c>
      <c r="M582" s="20">
        <f>M583+M585</f>
        <v>0</v>
      </c>
      <c r="N582" s="90">
        <f t="shared" si="185"/>
        <v>0</v>
      </c>
      <c r="O582" s="20">
        <f>O583+O585</f>
        <v>0</v>
      </c>
      <c r="P582" s="20">
        <f>P583+P585</f>
        <v>0</v>
      </c>
      <c r="Q582" s="90">
        <f t="shared" si="186"/>
        <v>0</v>
      </c>
    </row>
    <row r="583" spans="1:17" ht="25.5">
      <c r="A583" s="53" t="s">
        <v>373</v>
      </c>
      <c r="B583" s="54" t="s">
        <v>438</v>
      </c>
      <c r="C583" s="54" t="str">
        <f>REPLACE(REPLACE(REPLACE(B583,3,," "),5,," "),8,," ")</f>
        <v>14 1 F2 55551</v>
      </c>
      <c r="D583" s="54" t="s">
        <v>35</v>
      </c>
      <c r="E583" s="54" t="s">
        <v>29</v>
      </c>
      <c r="F583" s="54" t="s">
        <v>355</v>
      </c>
      <c r="G583" s="21">
        <f>G584</f>
        <v>3998.2885</v>
      </c>
      <c r="H583" s="21">
        <f>H584</f>
        <v>1515.15152</v>
      </c>
      <c r="I583" s="20">
        <f t="shared" si="189"/>
        <v>5513.44002</v>
      </c>
      <c r="J583" s="21">
        <f>J584</f>
        <v>-1E-05</v>
      </c>
      <c r="K583" s="20">
        <f t="shared" si="182"/>
        <v>5513.44001</v>
      </c>
      <c r="L583" s="21">
        <f>L584</f>
        <v>0</v>
      </c>
      <c r="M583" s="21">
        <f>M584</f>
        <v>0</v>
      </c>
      <c r="N583" s="90">
        <f t="shared" si="185"/>
        <v>0</v>
      </c>
      <c r="O583" s="21">
        <f>O584</f>
        <v>0</v>
      </c>
      <c r="P583" s="21">
        <f>P584</f>
        <v>0</v>
      </c>
      <c r="Q583" s="90">
        <f t="shared" si="186"/>
        <v>0</v>
      </c>
    </row>
    <row r="584" spans="1:17" ht="25.5">
      <c r="A584" s="53" t="s">
        <v>289</v>
      </c>
      <c r="B584" s="54" t="s">
        <v>438</v>
      </c>
      <c r="C584" s="54" t="str">
        <f>REPLACE(REPLACE(REPLACE(B584,3,," "),5,," "),8,," ")</f>
        <v>14 1 F2 55551</v>
      </c>
      <c r="D584" s="54" t="s">
        <v>35</v>
      </c>
      <c r="E584" s="54" t="s">
        <v>29</v>
      </c>
      <c r="F584" s="54" t="s">
        <v>288</v>
      </c>
      <c r="G584" s="21">
        <f>'приложение 6'!H425+'приложение 6'!H479</f>
        <v>3998.2885</v>
      </c>
      <c r="H584" s="21">
        <f>'приложение 6'!I425+'приложение 6'!I479</f>
        <v>1515.15152</v>
      </c>
      <c r="I584" s="20">
        <f t="shared" si="189"/>
        <v>5513.44002</v>
      </c>
      <c r="J584" s="21">
        <f>'приложение 6'!K425+'приложение 6'!K479</f>
        <v>-1E-05</v>
      </c>
      <c r="K584" s="20">
        <f t="shared" si="182"/>
        <v>5513.44001</v>
      </c>
      <c r="L584" s="21">
        <f>'приложение 6'!M425</f>
        <v>0</v>
      </c>
      <c r="M584" s="21">
        <f>'приложение 6'!N425</f>
        <v>0</v>
      </c>
      <c r="N584" s="90">
        <f t="shared" si="185"/>
        <v>0</v>
      </c>
      <c r="O584" s="21">
        <f>'приложение 6'!P425</f>
        <v>0</v>
      </c>
      <c r="P584" s="21">
        <f>'приложение 6'!Q425</f>
        <v>0</v>
      </c>
      <c r="Q584" s="90">
        <f t="shared" si="186"/>
        <v>0</v>
      </c>
    </row>
    <row r="585" spans="1:17" ht="12.75">
      <c r="A585" s="53" t="s">
        <v>356</v>
      </c>
      <c r="B585" s="54" t="s">
        <v>438</v>
      </c>
      <c r="C585" s="54" t="str">
        <f t="shared" si="192"/>
        <v>14 1 F2 55551</v>
      </c>
      <c r="D585" s="54" t="s">
        <v>35</v>
      </c>
      <c r="E585" s="54" t="s">
        <v>29</v>
      </c>
      <c r="F585" s="54" t="s">
        <v>357</v>
      </c>
      <c r="G585" s="20">
        <f>G586</f>
        <v>6749.18625</v>
      </c>
      <c r="H585" s="20">
        <f>H586</f>
        <v>0</v>
      </c>
      <c r="I585" s="20">
        <f t="shared" si="189"/>
        <v>6749.18625</v>
      </c>
      <c r="J585" s="20">
        <f>J586</f>
        <v>0</v>
      </c>
      <c r="K585" s="20">
        <f t="shared" si="182"/>
        <v>6749.18625</v>
      </c>
      <c r="L585" s="20">
        <f>L586</f>
        <v>0</v>
      </c>
      <c r="M585" s="20">
        <f>M586</f>
        <v>0</v>
      </c>
      <c r="N585" s="90">
        <f t="shared" si="185"/>
        <v>0</v>
      </c>
      <c r="O585" s="20">
        <f>O586</f>
        <v>0</v>
      </c>
      <c r="P585" s="20">
        <f>P586</f>
        <v>0</v>
      </c>
      <c r="Q585" s="90">
        <f t="shared" si="186"/>
        <v>0</v>
      </c>
    </row>
    <row r="586" spans="1:17" ht="38.25">
      <c r="A586" s="53" t="s">
        <v>175</v>
      </c>
      <c r="B586" s="54" t="s">
        <v>438</v>
      </c>
      <c r="C586" s="54" t="str">
        <f t="shared" si="192"/>
        <v>14 1 F2 55551</v>
      </c>
      <c r="D586" s="54" t="s">
        <v>35</v>
      </c>
      <c r="E586" s="54" t="s">
        <v>29</v>
      </c>
      <c r="F586" s="54" t="s">
        <v>68</v>
      </c>
      <c r="G586" s="20">
        <f>'приложение 6'!H427</f>
        <v>6749.18625</v>
      </c>
      <c r="H586" s="20">
        <f>'приложение 6'!I427</f>
        <v>0</v>
      </c>
      <c r="I586" s="20">
        <f t="shared" si="189"/>
        <v>6749.18625</v>
      </c>
      <c r="J586" s="20">
        <f>'приложение 6'!K427</f>
        <v>0</v>
      </c>
      <c r="K586" s="20">
        <f t="shared" si="182"/>
        <v>6749.18625</v>
      </c>
      <c r="L586" s="20">
        <f>'приложение 6'!M427</f>
        <v>0</v>
      </c>
      <c r="M586" s="20">
        <f>'приложение 6'!N427</f>
        <v>0</v>
      </c>
      <c r="N586" s="90">
        <f t="shared" si="185"/>
        <v>0</v>
      </c>
      <c r="O586" s="20">
        <f>'приложение 6'!P427</f>
        <v>0</v>
      </c>
      <c r="P586" s="20">
        <f>'приложение 6'!Q427</f>
        <v>0</v>
      </c>
      <c r="Q586" s="90">
        <f t="shared" si="186"/>
        <v>0</v>
      </c>
    </row>
    <row r="587" spans="1:17" ht="25.5" hidden="1">
      <c r="A587" s="63" t="s">
        <v>446</v>
      </c>
      <c r="B587" s="54" t="s">
        <v>439</v>
      </c>
      <c r="C587" s="54" t="str">
        <f t="shared" si="192"/>
        <v>14 1 F2 55552</v>
      </c>
      <c r="D587" s="54"/>
      <c r="E587" s="54"/>
      <c r="F587" s="54"/>
      <c r="G587" s="20">
        <f>G588</f>
        <v>0</v>
      </c>
      <c r="H587" s="20">
        <f>H588</f>
        <v>0</v>
      </c>
      <c r="I587" s="20">
        <f t="shared" si="189"/>
        <v>0</v>
      </c>
      <c r="J587" s="20">
        <f>J588</f>
        <v>0</v>
      </c>
      <c r="K587" s="20">
        <f t="shared" si="182"/>
        <v>0</v>
      </c>
      <c r="L587" s="20">
        <f>L588</f>
        <v>0</v>
      </c>
      <c r="M587" s="20">
        <f>M588</f>
        <v>0</v>
      </c>
      <c r="N587" s="90">
        <f t="shared" si="185"/>
        <v>0</v>
      </c>
      <c r="O587" s="20">
        <f>O588</f>
        <v>0</v>
      </c>
      <c r="P587" s="20">
        <f>P588</f>
        <v>0</v>
      </c>
      <c r="Q587" s="90">
        <f t="shared" si="186"/>
        <v>0</v>
      </c>
    </row>
    <row r="588" spans="1:17" ht="12.75" hidden="1">
      <c r="A588" s="53" t="s">
        <v>39</v>
      </c>
      <c r="B588" s="54" t="s">
        <v>439</v>
      </c>
      <c r="C588" s="54" t="str">
        <f t="shared" si="192"/>
        <v>14 1 F2 55552</v>
      </c>
      <c r="D588" s="54" t="s">
        <v>35</v>
      </c>
      <c r="E588" s="54"/>
      <c r="F588" s="54"/>
      <c r="G588" s="21">
        <f>G589</f>
        <v>0</v>
      </c>
      <c r="H588" s="21">
        <f>H589</f>
        <v>0</v>
      </c>
      <c r="I588" s="20">
        <f t="shared" si="189"/>
        <v>0</v>
      </c>
      <c r="J588" s="21">
        <f>J589</f>
        <v>0</v>
      </c>
      <c r="K588" s="20">
        <f t="shared" si="182"/>
        <v>0</v>
      </c>
      <c r="L588" s="21">
        <f>L589</f>
        <v>0</v>
      </c>
      <c r="M588" s="21">
        <f>M589</f>
        <v>0</v>
      </c>
      <c r="N588" s="90">
        <f t="shared" si="185"/>
        <v>0</v>
      </c>
      <c r="O588" s="21">
        <f>O589</f>
        <v>0</v>
      </c>
      <c r="P588" s="21">
        <f>P589</f>
        <v>0</v>
      </c>
      <c r="Q588" s="90">
        <f t="shared" si="186"/>
        <v>0</v>
      </c>
    </row>
    <row r="589" spans="1:17" ht="12.75" hidden="1">
      <c r="A589" s="53" t="s">
        <v>14</v>
      </c>
      <c r="B589" s="54" t="s">
        <v>439</v>
      </c>
      <c r="C589" s="54" t="str">
        <f t="shared" si="192"/>
        <v>14 1 F2 55552</v>
      </c>
      <c r="D589" s="54" t="s">
        <v>35</v>
      </c>
      <c r="E589" s="54" t="s">
        <v>29</v>
      </c>
      <c r="F589" s="54"/>
      <c r="G589" s="21">
        <f>G590+G592</f>
        <v>0</v>
      </c>
      <c r="H589" s="21">
        <f>H590+H592</f>
        <v>0</v>
      </c>
      <c r="I589" s="20">
        <f t="shared" si="189"/>
        <v>0</v>
      </c>
      <c r="J589" s="21">
        <f>J590+J592</f>
        <v>0</v>
      </c>
      <c r="K589" s="20">
        <f t="shared" si="182"/>
        <v>0</v>
      </c>
      <c r="L589" s="21">
        <f>L590+L592</f>
        <v>0</v>
      </c>
      <c r="M589" s="21">
        <f>M590+M592</f>
        <v>0</v>
      </c>
      <c r="N589" s="90">
        <f t="shared" si="185"/>
        <v>0</v>
      </c>
      <c r="O589" s="21">
        <f>O590+O592</f>
        <v>0</v>
      </c>
      <c r="P589" s="21">
        <f>P590+P592</f>
        <v>0</v>
      </c>
      <c r="Q589" s="90">
        <f t="shared" si="186"/>
        <v>0</v>
      </c>
    </row>
    <row r="590" spans="1:17" ht="25.5" hidden="1">
      <c r="A590" s="53" t="s">
        <v>373</v>
      </c>
      <c r="B590" s="54" t="s">
        <v>439</v>
      </c>
      <c r="C590" s="54" t="str">
        <f>REPLACE(REPLACE(REPLACE(B590,3,," "),5,," "),8,," ")</f>
        <v>14 1 F2 55552</v>
      </c>
      <c r="D590" s="54" t="s">
        <v>35</v>
      </c>
      <c r="E590" s="54" t="s">
        <v>29</v>
      </c>
      <c r="F590" s="54" t="s">
        <v>355</v>
      </c>
      <c r="G590" s="21">
        <f>G591</f>
        <v>0</v>
      </c>
      <c r="H590" s="21">
        <f>H591</f>
        <v>0</v>
      </c>
      <c r="I590" s="20">
        <f t="shared" si="189"/>
        <v>0</v>
      </c>
      <c r="J590" s="21">
        <f>J591</f>
        <v>0</v>
      </c>
      <c r="K590" s="20">
        <f t="shared" si="182"/>
        <v>0</v>
      </c>
      <c r="L590" s="21">
        <f>L591</f>
        <v>0</v>
      </c>
      <c r="M590" s="21">
        <f>M591</f>
        <v>0</v>
      </c>
      <c r="N590" s="90">
        <f t="shared" si="185"/>
        <v>0</v>
      </c>
      <c r="O590" s="21">
        <f>O591</f>
        <v>0</v>
      </c>
      <c r="P590" s="21">
        <f>P591</f>
        <v>0</v>
      </c>
      <c r="Q590" s="90">
        <f t="shared" si="186"/>
        <v>0</v>
      </c>
    </row>
    <row r="591" spans="1:17" ht="25.5" hidden="1">
      <c r="A591" s="53" t="s">
        <v>289</v>
      </c>
      <c r="B591" s="54" t="s">
        <v>439</v>
      </c>
      <c r="C591" s="54" t="str">
        <f>REPLACE(REPLACE(REPLACE(B591,3,," "),5,," "),8,," ")</f>
        <v>14 1 F2 55552</v>
      </c>
      <c r="D591" s="54" t="s">
        <v>35</v>
      </c>
      <c r="E591" s="54" t="s">
        <v>29</v>
      </c>
      <c r="F591" s="54" t="s">
        <v>288</v>
      </c>
      <c r="G591" s="21">
        <f>'приложение 6'!H430</f>
        <v>0</v>
      </c>
      <c r="H591" s="21">
        <f>'приложение 6'!I430</f>
        <v>0</v>
      </c>
      <c r="I591" s="20">
        <f t="shared" si="189"/>
        <v>0</v>
      </c>
      <c r="J591" s="21">
        <f>'приложение 6'!K430</f>
        <v>0</v>
      </c>
      <c r="K591" s="20">
        <f t="shared" si="182"/>
        <v>0</v>
      </c>
      <c r="L591" s="21">
        <f>'приложение 6'!M430</f>
        <v>0</v>
      </c>
      <c r="M591" s="21">
        <f>'приложение 6'!N430</f>
        <v>0</v>
      </c>
      <c r="N591" s="90">
        <f t="shared" si="185"/>
        <v>0</v>
      </c>
      <c r="O591" s="21">
        <f>'приложение 6'!P430</f>
        <v>0</v>
      </c>
      <c r="P591" s="21">
        <f>'приложение 6'!Q430</f>
        <v>0</v>
      </c>
      <c r="Q591" s="90">
        <f t="shared" si="186"/>
        <v>0</v>
      </c>
    </row>
    <row r="592" spans="1:17" ht="12.75" hidden="1">
      <c r="A592" s="53" t="s">
        <v>356</v>
      </c>
      <c r="B592" s="54" t="s">
        <v>439</v>
      </c>
      <c r="C592" s="54" t="str">
        <f>REPLACE(REPLACE(REPLACE(B592,3,," "),5,," "),8,," ")</f>
        <v>14 1 F2 55552</v>
      </c>
      <c r="D592" s="54" t="s">
        <v>35</v>
      </c>
      <c r="E592" s="54" t="s">
        <v>29</v>
      </c>
      <c r="F592" s="54" t="s">
        <v>357</v>
      </c>
      <c r="G592" s="20">
        <f>G593</f>
        <v>0</v>
      </c>
      <c r="H592" s="20">
        <f>H593</f>
        <v>0</v>
      </c>
      <c r="I592" s="20">
        <f t="shared" si="189"/>
        <v>0</v>
      </c>
      <c r="J592" s="20">
        <f>J593</f>
        <v>0</v>
      </c>
      <c r="K592" s="20">
        <f t="shared" si="182"/>
        <v>0</v>
      </c>
      <c r="L592" s="20">
        <f>L593</f>
        <v>0</v>
      </c>
      <c r="M592" s="20">
        <f>M593</f>
        <v>0</v>
      </c>
      <c r="N592" s="90">
        <f t="shared" si="185"/>
        <v>0</v>
      </c>
      <c r="O592" s="20">
        <f>O593</f>
        <v>0</v>
      </c>
      <c r="P592" s="20">
        <f>P593</f>
        <v>0</v>
      </c>
      <c r="Q592" s="90">
        <f t="shared" si="186"/>
        <v>0</v>
      </c>
    </row>
    <row r="593" spans="1:17" ht="38.25" hidden="1">
      <c r="A593" s="53" t="s">
        <v>175</v>
      </c>
      <c r="B593" s="54" t="s">
        <v>439</v>
      </c>
      <c r="C593" s="54" t="str">
        <f>REPLACE(REPLACE(REPLACE(B593,3,," "),5,," "),8,," ")</f>
        <v>14 1 F2 55552</v>
      </c>
      <c r="D593" s="54" t="s">
        <v>35</v>
      </c>
      <c r="E593" s="54" t="s">
        <v>29</v>
      </c>
      <c r="F593" s="54" t="s">
        <v>68</v>
      </c>
      <c r="G593" s="20">
        <f>'приложение 6'!H432</f>
        <v>0</v>
      </c>
      <c r="H593" s="20">
        <f>'приложение 6'!I432</f>
        <v>0</v>
      </c>
      <c r="I593" s="20">
        <f t="shared" si="189"/>
        <v>0</v>
      </c>
      <c r="J593" s="20">
        <f>'приложение 6'!K432</f>
        <v>0</v>
      </c>
      <c r="K593" s="20">
        <f t="shared" si="182"/>
        <v>0</v>
      </c>
      <c r="L593" s="20">
        <f>'приложение 6'!M432</f>
        <v>0</v>
      </c>
      <c r="M593" s="20">
        <f>'приложение 6'!N432</f>
        <v>0</v>
      </c>
      <c r="N593" s="90">
        <f t="shared" si="185"/>
        <v>0</v>
      </c>
      <c r="O593" s="20">
        <f>'приложение 6'!P432</f>
        <v>0</v>
      </c>
      <c r="P593" s="20">
        <f>'приложение 6'!Q432</f>
        <v>0</v>
      </c>
      <c r="Q593" s="90">
        <f t="shared" si="186"/>
        <v>0</v>
      </c>
    </row>
    <row r="594" spans="1:17" ht="25.5">
      <c r="A594" s="63" t="s">
        <v>447</v>
      </c>
      <c r="B594" s="54" t="s">
        <v>437</v>
      </c>
      <c r="C594" s="54" t="str">
        <f t="shared" si="192"/>
        <v>14 1 F2 55553</v>
      </c>
      <c r="D594" s="54"/>
      <c r="E594" s="54"/>
      <c r="F594" s="54"/>
      <c r="G594" s="21">
        <f>G595</f>
        <v>752.325</v>
      </c>
      <c r="H594" s="21">
        <f>H595</f>
        <v>0</v>
      </c>
      <c r="I594" s="20">
        <f t="shared" si="189"/>
        <v>752.325</v>
      </c>
      <c r="J594" s="21">
        <f>J595</f>
        <v>106.06084</v>
      </c>
      <c r="K594" s="20">
        <f t="shared" si="182"/>
        <v>858.38584</v>
      </c>
      <c r="L594" s="21">
        <f>L595</f>
        <v>0</v>
      </c>
      <c r="M594" s="21">
        <f>M595</f>
        <v>0</v>
      </c>
      <c r="N594" s="90">
        <f t="shared" si="185"/>
        <v>0</v>
      </c>
      <c r="O594" s="21">
        <f>O595</f>
        <v>0</v>
      </c>
      <c r="P594" s="21">
        <f>P595</f>
        <v>0</v>
      </c>
      <c r="Q594" s="90">
        <f t="shared" si="186"/>
        <v>0</v>
      </c>
    </row>
    <row r="595" spans="1:17" ht="12.75">
      <c r="A595" s="53" t="s">
        <v>39</v>
      </c>
      <c r="B595" s="54" t="s">
        <v>437</v>
      </c>
      <c r="C595" s="54" t="str">
        <f t="shared" si="192"/>
        <v>14 1 F2 55553</v>
      </c>
      <c r="D595" s="54" t="s">
        <v>35</v>
      </c>
      <c r="E595" s="54"/>
      <c r="F595" s="54"/>
      <c r="G595" s="21">
        <f>G596</f>
        <v>752.325</v>
      </c>
      <c r="H595" s="21">
        <f>H596</f>
        <v>0</v>
      </c>
      <c r="I595" s="20">
        <f t="shared" si="189"/>
        <v>752.325</v>
      </c>
      <c r="J595" s="21">
        <f>J596</f>
        <v>106.06084</v>
      </c>
      <c r="K595" s="20">
        <f t="shared" si="182"/>
        <v>858.38584</v>
      </c>
      <c r="L595" s="21">
        <f>L596</f>
        <v>0</v>
      </c>
      <c r="M595" s="21">
        <f>M596</f>
        <v>0</v>
      </c>
      <c r="N595" s="90">
        <f t="shared" si="185"/>
        <v>0</v>
      </c>
      <c r="O595" s="21">
        <f>O596</f>
        <v>0</v>
      </c>
      <c r="P595" s="21">
        <f>P596</f>
        <v>0</v>
      </c>
      <c r="Q595" s="90">
        <f t="shared" si="186"/>
        <v>0</v>
      </c>
    </row>
    <row r="596" spans="1:17" ht="12.75">
      <c r="A596" s="53" t="s">
        <v>14</v>
      </c>
      <c r="B596" s="54" t="s">
        <v>437</v>
      </c>
      <c r="C596" s="54" t="str">
        <f t="shared" si="192"/>
        <v>14 1 F2 55553</v>
      </c>
      <c r="D596" s="54" t="s">
        <v>35</v>
      </c>
      <c r="E596" s="54" t="s">
        <v>29</v>
      </c>
      <c r="F596" s="54"/>
      <c r="G596" s="21">
        <f>G597+G599</f>
        <v>752.325</v>
      </c>
      <c r="H596" s="21">
        <f>H597+H599</f>
        <v>0</v>
      </c>
      <c r="I596" s="20">
        <f t="shared" si="189"/>
        <v>752.325</v>
      </c>
      <c r="J596" s="21">
        <f>J597+J599</f>
        <v>106.06084</v>
      </c>
      <c r="K596" s="20">
        <f t="shared" si="182"/>
        <v>858.38584</v>
      </c>
      <c r="L596" s="21">
        <f>L597+L599</f>
        <v>0</v>
      </c>
      <c r="M596" s="21">
        <f>M597+M599</f>
        <v>0</v>
      </c>
      <c r="N596" s="90">
        <f t="shared" si="185"/>
        <v>0</v>
      </c>
      <c r="O596" s="21">
        <f>O597+O599</f>
        <v>0</v>
      </c>
      <c r="P596" s="21">
        <f>P597+P599</f>
        <v>0</v>
      </c>
      <c r="Q596" s="90">
        <f t="shared" si="186"/>
        <v>0</v>
      </c>
    </row>
    <row r="597" spans="1:17" ht="25.5">
      <c r="A597" s="53" t="s">
        <v>373</v>
      </c>
      <c r="B597" s="54" t="s">
        <v>437</v>
      </c>
      <c r="C597" s="54" t="str">
        <f>REPLACE(REPLACE(REPLACE(B597,3,," "),5,," "),8,," ")</f>
        <v>14 1 F2 55553</v>
      </c>
      <c r="D597" s="54" t="s">
        <v>35</v>
      </c>
      <c r="E597" s="54" t="s">
        <v>29</v>
      </c>
      <c r="F597" s="54" t="s">
        <v>355</v>
      </c>
      <c r="G597" s="21">
        <f>G598</f>
        <v>279.88085</v>
      </c>
      <c r="H597" s="21">
        <f>H598</f>
        <v>0</v>
      </c>
      <c r="I597" s="20">
        <f t="shared" si="189"/>
        <v>279.88085</v>
      </c>
      <c r="J597" s="21">
        <f>J598</f>
        <v>106.06084</v>
      </c>
      <c r="K597" s="20">
        <f t="shared" si="182"/>
        <v>385.94169</v>
      </c>
      <c r="L597" s="21">
        <f>L598</f>
        <v>0</v>
      </c>
      <c r="M597" s="21">
        <f>M598</f>
        <v>0</v>
      </c>
      <c r="N597" s="90">
        <f t="shared" si="185"/>
        <v>0</v>
      </c>
      <c r="O597" s="21">
        <f>O598</f>
        <v>0</v>
      </c>
      <c r="P597" s="21">
        <f>P598</f>
        <v>0</v>
      </c>
      <c r="Q597" s="90">
        <f t="shared" si="186"/>
        <v>0</v>
      </c>
    </row>
    <row r="598" spans="1:17" ht="25.5">
      <c r="A598" s="53" t="s">
        <v>289</v>
      </c>
      <c r="B598" s="54" t="s">
        <v>437</v>
      </c>
      <c r="C598" s="54" t="str">
        <f>REPLACE(REPLACE(REPLACE(B598,3,," "),5,," "),8,," ")</f>
        <v>14 1 F2 55553</v>
      </c>
      <c r="D598" s="54" t="s">
        <v>35</v>
      </c>
      <c r="E598" s="54" t="s">
        <v>29</v>
      </c>
      <c r="F598" s="54" t="s">
        <v>288</v>
      </c>
      <c r="G598" s="21">
        <f>'приложение 6'!H435+'приложение 6'!H482</f>
        <v>279.88085</v>
      </c>
      <c r="H598" s="21">
        <f>'приложение 6'!I435+'приложение 6'!I482</f>
        <v>0</v>
      </c>
      <c r="I598" s="20">
        <f t="shared" si="189"/>
        <v>279.88085</v>
      </c>
      <c r="J598" s="21">
        <f>'приложение 6'!K435+'приложение 6'!K482</f>
        <v>106.06084</v>
      </c>
      <c r="K598" s="20">
        <f t="shared" si="182"/>
        <v>385.94169</v>
      </c>
      <c r="L598" s="21">
        <f>'приложение 6'!M435</f>
        <v>0</v>
      </c>
      <c r="M598" s="21">
        <f>'приложение 6'!N435</f>
        <v>0</v>
      </c>
      <c r="N598" s="90">
        <f t="shared" si="185"/>
        <v>0</v>
      </c>
      <c r="O598" s="21">
        <f>'приложение 6'!P435</f>
        <v>0</v>
      </c>
      <c r="P598" s="21">
        <f>'приложение 6'!Q435</f>
        <v>0</v>
      </c>
      <c r="Q598" s="90">
        <f t="shared" si="186"/>
        <v>0</v>
      </c>
    </row>
    <row r="599" spans="1:17" ht="12.75">
      <c r="A599" s="53" t="s">
        <v>356</v>
      </c>
      <c r="B599" s="54" t="s">
        <v>437</v>
      </c>
      <c r="C599" s="54" t="str">
        <f t="shared" si="192"/>
        <v>14 1 F2 55553</v>
      </c>
      <c r="D599" s="54" t="s">
        <v>35</v>
      </c>
      <c r="E599" s="54" t="s">
        <v>29</v>
      </c>
      <c r="F599" s="54" t="s">
        <v>357</v>
      </c>
      <c r="G599" s="20">
        <f>G600</f>
        <v>472.44415</v>
      </c>
      <c r="H599" s="20">
        <f>H600</f>
        <v>0</v>
      </c>
      <c r="I599" s="20">
        <f t="shared" si="189"/>
        <v>472.44415</v>
      </c>
      <c r="J599" s="20">
        <f>J600</f>
        <v>0</v>
      </c>
      <c r="K599" s="20">
        <f t="shared" si="182"/>
        <v>472.44415</v>
      </c>
      <c r="L599" s="20">
        <f>L600</f>
        <v>0</v>
      </c>
      <c r="M599" s="20">
        <f>M600</f>
        <v>0</v>
      </c>
      <c r="N599" s="90">
        <f t="shared" si="185"/>
        <v>0</v>
      </c>
      <c r="O599" s="20">
        <f>O600</f>
        <v>0</v>
      </c>
      <c r="P599" s="20">
        <f>P600</f>
        <v>0</v>
      </c>
      <c r="Q599" s="90">
        <f t="shared" si="186"/>
        <v>0</v>
      </c>
    </row>
    <row r="600" spans="1:17" ht="38.25">
      <c r="A600" s="53" t="s">
        <v>175</v>
      </c>
      <c r="B600" s="54" t="s">
        <v>437</v>
      </c>
      <c r="C600" s="54" t="str">
        <f t="shared" si="192"/>
        <v>14 1 F2 55553</v>
      </c>
      <c r="D600" s="54" t="s">
        <v>35</v>
      </c>
      <c r="E600" s="54" t="s">
        <v>29</v>
      </c>
      <c r="F600" s="54" t="s">
        <v>68</v>
      </c>
      <c r="G600" s="20">
        <f>'приложение 6'!H437</f>
        <v>472.44415</v>
      </c>
      <c r="H600" s="20">
        <f>'приложение 6'!I437</f>
        <v>0</v>
      </c>
      <c r="I600" s="20">
        <f t="shared" si="189"/>
        <v>472.44415</v>
      </c>
      <c r="J600" s="20">
        <f>'приложение 6'!K437</f>
        <v>0</v>
      </c>
      <c r="K600" s="20">
        <f aca="true" t="shared" si="198" ref="K600:K663">I600+J600</f>
        <v>472.44415</v>
      </c>
      <c r="L600" s="20">
        <f>'приложение 6'!M437</f>
        <v>0</v>
      </c>
      <c r="M600" s="20">
        <f>'приложение 6'!N437</f>
        <v>0</v>
      </c>
      <c r="N600" s="90">
        <f t="shared" si="185"/>
        <v>0</v>
      </c>
      <c r="O600" s="20">
        <f>'приложение 6'!P437</f>
        <v>0</v>
      </c>
      <c r="P600" s="20">
        <f>'приложение 6'!Q437</f>
        <v>0</v>
      </c>
      <c r="Q600" s="90">
        <f t="shared" si="186"/>
        <v>0</v>
      </c>
    </row>
    <row r="601" spans="1:17" ht="12.75">
      <c r="A601" s="53" t="s">
        <v>558</v>
      </c>
      <c r="B601" s="54" t="s">
        <v>351</v>
      </c>
      <c r="C601" s="54" t="str">
        <f>REPLACE(REPLACE(REPLACE(B601,3,," "),5,," "),8,," ")</f>
        <v>77 0 00 00000</v>
      </c>
      <c r="D601" s="116"/>
      <c r="E601" s="116"/>
      <c r="F601" s="116"/>
      <c r="G601" s="21">
        <f>G602+G608</f>
        <v>20544.95</v>
      </c>
      <c r="H601" s="21">
        <f>H602+H608</f>
        <v>427.71</v>
      </c>
      <c r="I601" s="20">
        <f t="shared" si="189"/>
        <v>20972.66</v>
      </c>
      <c r="J601" s="21">
        <f>J602+J608</f>
        <v>-692.33</v>
      </c>
      <c r="K601" s="20">
        <f t="shared" si="198"/>
        <v>20280.329999999998</v>
      </c>
      <c r="L601" s="21">
        <f>L602+L608</f>
        <v>19608.24</v>
      </c>
      <c r="M601" s="21">
        <f>M602+M608</f>
        <v>0</v>
      </c>
      <c r="N601" s="90">
        <f t="shared" si="185"/>
        <v>19608.24</v>
      </c>
      <c r="O601" s="21">
        <f>O602+O608</f>
        <v>19763.48</v>
      </c>
      <c r="P601" s="21">
        <f>P602+P608</f>
        <v>0</v>
      </c>
      <c r="Q601" s="90">
        <f t="shared" si="186"/>
        <v>19763.48</v>
      </c>
    </row>
    <row r="602" spans="1:17" ht="12.75">
      <c r="A602" s="53" t="s">
        <v>559</v>
      </c>
      <c r="B602" s="54" t="s">
        <v>93</v>
      </c>
      <c r="C602" s="54" t="str">
        <f t="shared" si="192"/>
        <v>77 3 00 00000</v>
      </c>
      <c r="D602" s="116"/>
      <c r="E602" s="116"/>
      <c r="F602" s="116"/>
      <c r="G602" s="21">
        <f>G603</f>
        <v>1250.21</v>
      </c>
      <c r="H602" s="21">
        <f>H603</f>
        <v>0</v>
      </c>
      <c r="I602" s="20">
        <f t="shared" si="189"/>
        <v>1250.21</v>
      </c>
      <c r="J602" s="21">
        <f>J603</f>
        <v>0</v>
      </c>
      <c r="K602" s="20">
        <f t="shared" si="198"/>
        <v>1250.21</v>
      </c>
      <c r="L602" s="21">
        <f>L603</f>
        <v>1250.21</v>
      </c>
      <c r="M602" s="21">
        <f>M603</f>
        <v>0</v>
      </c>
      <c r="N602" s="90">
        <f aca="true" t="shared" si="199" ref="N602:N652">L602+M602</f>
        <v>1250.21</v>
      </c>
      <c r="O602" s="21">
        <f>O603</f>
        <v>1250.21</v>
      </c>
      <c r="P602" s="21">
        <f>P603</f>
        <v>0</v>
      </c>
      <c r="Q602" s="90">
        <f aca="true" t="shared" si="200" ref="Q602:Q652">O602+P602</f>
        <v>1250.21</v>
      </c>
    </row>
    <row r="603" spans="1:17" ht="25.5">
      <c r="A603" s="53" t="s">
        <v>280</v>
      </c>
      <c r="B603" s="54" t="s">
        <v>94</v>
      </c>
      <c r="C603" s="54" t="str">
        <f t="shared" si="192"/>
        <v>77 3 00 00110</v>
      </c>
      <c r="D603" s="116"/>
      <c r="E603" s="116"/>
      <c r="F603" s="116"/>
      <c r="G603" s="21">
        <f>G604</f>
        <v>1250.21</v>
      </c>
      <c r="H603" s="21">
        <f>H604</f>
        <v>0</v>
      </c>
      <c r="I603" s="20">
        <f t="shared" si="189"/>
        <v>1250.21</v>
      </c>
      <c r="J603" s="21">
        <f>J604</f>
        <v>0</v>
      </c>
      <c r="K603" s="20">
        <f t="shared" si="198"/>
        <v>1250.21</v>
      </c>
      <c r="L603" s="21">
        <f>L604</f>
        <v>1250.21</v>
      </c>
      <c r="M603" s="21">
        <f>M604</f>
        <v>0</v>
      </c>
      <c r="N603" s="90">
        <f t="shared" si="199"/>
        <v>1250.21</v>
      </c>
      <c r="O603" s="21">
        <f>O604</f>
        <v>1250.21</v>
      </c>
      <c r="P603" s="21">
        <f>P604</f>
        <v>0</v>
      </c>
      <c r="Q603" s="90">
        <f t="shared" si="200"/>
        <v>1250.21</v>
      </c>
    </row>
    <row r="604" spans="1:17" ht="12.75">
      <c r="A604" s="73" t="s">
        <v>0</v>
      </c>
      <c r="B604" s="54" t="s">
        <v>94</v>
      </c>
      <c r="C604" s="54" t="str">
        <f t="shared" si="192"/>
        <v>77 3 00 00110</v>
      </c>
      <c r="D604" s="76" t="s">
        <v>30</v>
      </c>
      <c r="E604" s="76"/>
      <c r="F604" s="76"/>
      <c r="G604" s="21">
        <f aca="true" t="shared" si="201" ref="G604:M606">G605</f>
        <v>1250.21</v>
      </c>
      <c r="H604" s="21">
        <f t="shared" si="201"/>
        <v>0</v>
      </c>
      <c r="I604" s="20">
        <f t="shared" si="189"/>
        <v>1250.21</v>
      </c>
      <c r="J604" s="21">
        <f t="shared" si="201"/>
        <v>0</v>
      </c>
      <c r="K604" s="20">
        <f t="shared" si="198"/>
        <v>1250.21</v>
      </c>
      <c r="L604" s="21">
        <f t="shared" si="201"/>
        <v>1250.21</v>
      </c>
      <c r="M604" s="21">
        <f t="shared" si="201"/>
        <v>0</v>
      </c>
      <c r="N604" s="90">
        <f t="shared" si="199"/>
        <v>1250.21</v>
      </c>
      <c r="O604" s="21">
        <f aca="true" t="shared" si="202" ref="O604:P606">O605</f>
        <v>1250.21</v>
      </c>
      <c r="P604" s="21">
        <f t="shared" si="202"/>
        <v>0</v>
      </c>
      <c r="Q604" s="90">
        <f t="shared" si="200"/>
        <v>1250.21</v>
      </c>
    </row>
    <row r="605" spans="1:17" ht="25.5">
      <c r="A605" s="53" t="s">
        <v>1</v>
      </c>
      <c r="B605" s="54" t="s">
        <v>94</v>
      </c>
      <c r="C605" s="54" t="str">
        <f t="shared" si="192"/>
        <v>77 3 00 00110</v>
      </c>
      <c r="D605" s="76" t="s">
        <v>30</v>
      </c>
      <c r="E605" s="76" t="s">
        <v>31</v>
      </c>
      <c r="F605" s="76"/>
      <c r="G605" s="21">
        <f t="shared" si="201"/>
        <v>1250.21</v>
      </c>
      <c r="H605" s="21">
        <f t="shared" si="201"/>
        <v>0</v>
      </c>
      <c r="I605" s="20">
        <f t="shared" si="189"/>
        <v>1250.21</v>
      </c>
      <c r="J605" s="21">
        <f t="shared" si="201"/>
        <v>0</v>
      </c>
      <c r="K605" s="20">
        <f t="shared" si="198"/>
        <v>1250.21</v>
      </c>
      <c r="L605" s="21">
        <f t="shared" si="201"/>
        <v>1250.21</v>
      </c>
      <c r="M605" s="21">
        <f t="shared" si="201"/>
        <v>0</v>
      </c>
      <c r="N605" s="90">
        <f t="shared" si="199"/>
        <v>1250.21</v>
      </c>
      <c r="O605" s="21">
        <f t="shared" si="202"/>
        <v>1250.21</v>
      </c>
      <c r="P605" s="21">
        <f t="shared" si="202"/>
        <v>0</v>
      </c>
      <c r="Q605" s="90">
        <f t="shared" si="200"/>
        <v>1250.21</v>
      </c>
    </row>
    <row r="606" spans="1:17" ht="38.25">
      <c r="A606" s="63" t="s">
        <v>352</v>
      </c>
      <c r="B606" s="54" t="s">
        <v>94</v>
      </c>
      <c r="C606" s="54" t="str">
        <f t="shared" si="192"/>
        <v>77 3 00 00110</v>
      </c>
      <c r="D606" s="76" t="s">
        <v>30</v>
      </c>
      <c r="E606" s="76" t="s">
        <v>31</v>
      </c>
      <c r="F606" s="76" t="s">
        <v>353</v>
      </c>
      <c r="G606" s="21">
        <f t="shared" si="201"/>
        <v>1250.21</v>
      </c>
      <c r="H606" s="21">
        <f t="shared" si="201"/>
        <v>0</v>
      </c>
      <c r="I606" s="20">
        <f t="shared" si="189"/>
        <v>1250.21</v>
      </c>
      <c r="J606" s="21">
        <f t="shared" si="201"/>
        <v>0</v>
      </c>
      <c r="K606" s="20">
        <f t="shared" si="198"/>
        <v>1250.21</v>
      </c>
      <c r="L606" s="21">
        <f t="shared" si="201"/>
        <v>1250.21</v>
      </c>
      <c r="M606" s="21">
        <f t="shared" si="201"/>
        <v>0</v>
      </c>
      <c r="N606" s="90">
        <f t="shared" si="199"/>
        <v>1250.21</v>
      </c>
      <c r="O606" s="21">
        <f t="shared" si="202"/>
        <v>1250.21</v>
      </c>
      <c r="P606" s="21">
        <f t="shared" si="202"/>
        <v>0</v>
      </c>
      <c r="Q606" s="90">
        <f t="shared" si="200"/>
        <v>1250.21</v>
      </c>
    </row>
    <row r="607" spans="1:17" ht="12.75">
      <c r="A607" s="63" t="s">
        <v>286</v>
      </c>
      <c r="B607" s="54" t="s">
        <v>94</v>
      </c>
      <c r="C607" s="54" t="str">
        <f t="shared" si="192"/>
        <v>77 3 00 00110</v>
      </c>
      <c r="D607" s="76" t="s">
        <v>30</v>
      </c>
      <c r="E607" s="76" t="s">
        <v>31</v>
      </c>
      <c r="F607" s="76" t="s">
        <v>285</v>
      </c>
      <c r="G607" s="21">
        <f>'приложение 6'!H17</f>
        <v>1250.21</v>
      </c>
      <c r="H607" s="21">
        <f>'приложение 6'!I17</f>
        <v>0</v>
      </c>
      <c r="I607" s="20">
        <f t="shared" si="189"/>
        <v>1250.21</v>
      </c>
      <c r="J607" s="21">
        <f>'приложение 6'!K17</f>
        <v>0</v>
      </c>
      <c r="K607" s="20">
        <f t="shared" si="198"/>
        <v>1250.21</v>
      </c>
      <c r="L607" s="21">
        <f>'приложение 6'!M17</f>
        <v>1250.21</v>
      </c>
      <c r="M607" s="21">
        <f>'приложение 6'!N17</f>
        <v>0</v>
      </c>
      <c r="N607" s="90">
        <f t="shared" si="199"/>
        <v>1250.21</v>
      </c>
      <c r="O607" s="21">
        <f>'приложение 6'!P17</f>
        <v>1250.21</v>
      </c>
      <c r="P607" s="21">
        <f>'приложение 6'!Q17</f>
        <v>0</v>
      </c>
      <c r="Q607" s="90">
        <f t="shared" si="200"/>
        <v>1250.21</v>
      </c>
    </row>
    <row r="608" spans="1:17" ht="12.75">
      <c r="A608" s="117" t="s">
        <v>560</v>
      </c>
      <c r="B608" s="54" t="s">
        <v>95</v>
      </c>
      <c r="C608" s="54" t="str">
        <f t="shared" si="192"/>
        <v>77 4 00 00000</v>
      </c>
      <c r="D608" s="76"/>
      <c r="E608" s="76"/>
      <c r="F608" s="76"/>
      <c r="G608" s="21">
        <f>G609+G614</f>
        <v>19294.74</v>
      </c>
      <c r="H608" s="21">
        <f>H609+H614</f>
        <v>427.71</v>
      </c>
      <c r="I608" s="20">
        <f aca="true" t="shared" si="203" ref="I608:I686">G608+H608</f>
        <v>19722.45</v>
      </c>
      <c r="J608" s="21">
        <f>J609+J614</f>
        <v>-692.33</v>
      </c>
      <c r="K608" s="20">
        <f t="shared" si="198"/>
        <v>19030.12</v>
      </c>
      <c r="L608" s="21">
        <f>L609+L614</f>
        <v>18358.030000000002</v>
      </c>
      <c r="M608" s="21">
        <f>M609+M614</f>
        <v>0</v>
      </c>
      <c r="N608" s="90">
        <f t="shared" si="199"/>
        <v>18358.030000000002</v>
      </c>
      <c r="O608" s="21">
        <f>O609+O614</f>
        <v>18513.27</v>
      </c>
      <c r="P608" s="21">
        <f>P609+P614</f>
        <v>0</v>
      </c>
      <c r="Q608" s="90">
        <f t="shared" si="200"/>
        <v>18513.27</v>
      </c>
    </row>
    <row r="609" spans="1:17" ht="25.5">
      <c r="A609" s="53" t="s">
        <v>280</v>
      </c>
      <c r="B609" s="54" t="s">
        <v>96</v>
      </c>
      <c r="C609" s="54" t="str">
        <f t="shared" si="192"/>
        <v>77 4 00 00110</v>
      </c>
      <c r="D609" s="76"/>
      <c r="E609" s="76"/>
      <c r="F609" s="76"/>
      <c r="G609" s="21">
        <f aca="true" t="shared" si="204" ref="G609:M612">G610</f>
        <v>14338.79</v>
      </c>
      <c r="H609" s="21">
        <f t="shared" si="204"/>
        <v>0</v>
      </c>
      <c r="I609" s="20">
        <f t="shared" si="203"/>
        <v>14338.79</v>
      </c>
      <c r="J609" s="21">
        <f t="shared" si="204"/>
        <v>0</v>
      </c>
      <c r="K609" s="20">
        <f t="shared" si="198"/>
        <v>14338.79</v>
      </c>
      <c r="L609" s="21">
        <f t="shared" si="204"/>
        <v>14338.79</v>
      </c>
      <c r="M609" s="21">
        <f t="shared" si="204"/>
        <v>0</v>
      </c>
      <c r="N609" s="90">
        <f t="shared" si="199"/>
        <v>14338.79</v>
      </c>
      <c r="O609" s="21">
        <f aca="true" t="shared" si="205" ref="O609:P612">O610</f>
        <v>14338.79</v>
      </c>
      <c r="P609" s="21">
        <f t="shared" si="205"/>
        <v>0</v>
      </c>
      <c r="Q609" s="90">
        <f t="shared" si="200"/>
        <v>14338.79</v>
      </c>
    </row>
    <row r="610" spans="1:17" ht="12.75">
      <c r="A610" s="73" t="s">
        <v>0</v>
      </c>
      <c r="B610" s="54" t="s">
        <v>96</v>
      </c>
      <c r="C610" s="54" t="str">
        <f t="shared" si="192"/>
        <v>77 4 00 00110</v>
      </c>
      <c r="D610" s="76" t="s">
        <v>30</v>
      </c>
      <c r="E610" s="76"/>
      <c r="F610" s="76"/>
      <c r="G610" s="21">
        <f t="shared" si="204"/>
        <v>14338.79</v>
      </c>
      <c r="H610" s="21">
        <f t="shared" si="204"/>
        <v>0</v>
      </c>
      <c r="I610" s="20">
        <f t="shared" si="203"/>
        <v>14338.79</v>
      </c>
      <c r="J610" s="21">
        <f t="shared" si="204"/>
        <v>0</v>
      </c>
      <c r="K610" s="20">
        <f t="shared" si="198"/>
        <v>14338.79</v>
      </c>
      <c r="L610" s="21">
        <f t="shared" si="204"/>
        <v>14338.79</v>
      </c>
      <c r="M610" s="21">
        <f t="shared" si="204"/>
        <v>0</v>
      </c>
      <c r="N610" s="90">
        <f t="shared" si="199"/>
        <v>14338.79</v>
      </c>
      <c r="O610" s="21">
        <f t="shared" si="205"/>
        <v>14338.79</v>
      </c>
      <c r="P610" s="21">
        <f t="shared" si="205"/>
        <v>0</v>
      </c>
      <c r="Q610" s="90">
        <f t="shared" si="200"/>
        <v>14338.79</v>
      </c>
    </row>
    <row r="611" spans="1:17" ht="38.25">
      <c r="A611" s="53" t="s">
        <v>2</v>
      </c>
      <c r="B611" s="54" t="s">
        <v>96</v>
      </c>
      <c r="C611" s="54" t="str">
        <f t="shared" si="192"/>
        <v>77 4 00 00110</v>
      </c>
      <c r="D611" s="76" t="s">
        <v>30</v>
      </c>
      <c r="E611" s="76" t="s">
        <v>32</v>
      </c>
      <c r="F611" s="76"/>
      <c r="G611" s="21">
        <f t="shared" si="204"/>
        <v>14338.79</v>
      </c>
      <c r="H611" s="21">
        <f t="shared" si="204"/>
        <v>0</v>
      </c>
      <c r="I611" s="20">
        <f t="shared" si="203"/>
        <v>14338.79</v>
      </c>
      <c r="J611" s="21">
        <f t="shared" si="204"/>
        <v>0</v>
      </c>
      <c r="K611" s="20">
        <f t="shared" si="198"/>
        <v>14338.79</v>
      </c>
      <c r="L611" s="21">
        <f t="shared" si="204"/>
        <v>14338.79</v>
      </c>
      <c r="M611" s="21">
        <f t="shared" si="204"/>
        <v>0</v>
      </c>
      <c r="N611" s="90">
        <f t="shared" si="199"/>
        <v>14338.79</v>
      </c>
      <c r="O611" s="21">
        <f t="shared" si="205"/>
        <v>14338.79</v>
      </c>
      <c r="P611" s="21">
        <f t="shared" si="205"/>
        <v>0</v>
      </c>
      <c r="Q611" s="90">
        <f t="shared" si="200"/>
        <v>14338.79</v>
      </c>
    </row>
    <row r="612" spans="1:17" ht="38.25">
      <c r="A612" s="63" t="s">
        <v>352</v>
      </c>
      <c r="B612" s="54" t="s">
        <v>96</v>
      </c>
      <c r="C612" s="54" t="str">
        <f t="shared" si="192"/>
        <v>77 4 00 00110</v>
      </c>
      <c r="D612" s="76" t="s">
        <v>30</v>
      </c>
      <c r="E612" s="76" t="s">
        <v>32</v>
      </c>
      <c r="F612" s="76" t="s">
        <v>353</v>
      </c>
      <c r="G612" s="21">
        <f t="shared" si="204"/>
        <v>14338.79</v>
      </c>
      <c r="H612" s="21">
        <f t="shared" si="204"/>
        <v>0</v>
      </c>
      <c r="I612" s="20">
        <f t="shared" si="203"/>
        <v>14338.79</v>
      </c>
      <c r="J612" s="21">
        <f t="shared" si="204"/>
        <v>0</v>
      </c>
      <c r="K612" s="20">
        <f t="shared" si="198"/>
        <v>14338.79</v>
      </c>
      <c r="L612" s="21">
        <f t="shared" si="204"/>
        <v>14338.79</v>
      </c>
      <c r="M612" s="21">
        <f t="shared" si="204"/>
        <v>0</v>
      </c>
      <c r="N612" s="90">
        <f t="shared" si="199"/>
        <v>14338.79</v>
      </c>
      <c r="O612" s="21">
        <f t="shared" si="205"/>
        <v>14338.79</v>
      </c>
      <c r="P612" s="21">
        <f t="shared" si="205"/>
        <v>0</v>
      </c>
      <c r="Q612" s="90">
        <f t="shared" si="200"/>
        <v>14338.79</v>
      </c>
    </row>
    <row r="613" spans="1:17" ht="12.75">
      <c r="A613" s="63" t="s">
        <v>286</v>
      </c>
      <c r="B613" s="54" t="s">
        <v>96</v>
      </c>
      <c r="C613" s="54" t="str">
        <f t="shared" si="192"/>
        <v>77 4 00 00110</v>
      </c>
      <c r="D613" s="76" t="s">
        <v>30</v>
      </c>
      <c r="E613" s="76" t="s">
        <v>32</v>
      </c>
      <c r="F613" s="76" t="s">
        <v>285</v>
      </c>
      <c r="G613" s="21">
        <f>'приложение 6'!H23</f>
        <v>14338.79</v>
      </c>
      <c r="H613" s="21">
        <f>'приложение 6'!I23</f>
        <v>0</v>
      </c>
      <c r="I613" s="20">
        <f t="shared" si="203"/>
        <v>14338.79</v>
      </c>
      <c r="J613" s="21">
        <f>'приложение 6'!K23</f>
        <v>0</v>
      </c>
      <c r="K613" s="20">
        <f t="shared" si="198"/>
        <v>14338.79</v>
      </c>
      <c r="L613" s="21">
        <f>'приложение 6'!M23</f>
        <v>14338.79</v>
      </c>
      <c r="M613" s="21">
        <f>'приложение 6'!N23</f>
        <v>0</v>
      </c>
      <c r="N613" s="90">
        <f t="shared" si="199"/>
        <v>14338.79</v>
      </c>
      <c r="O613" s="21">
        <f>'приложение 6'!P23</f>
        <v>14338.79</v>
      </c>
      <c r="P613" s="21">
        <f>'приложение 6'!Q23</f>
        <v>0</v>
      </c>
      <c r="Q613" s="90">
        <f t="shared" si="200"/>
        <v>14338.79</v>
      </c>
    </row>
    <row r="614" spans="1:17" ht="12.75">
      <c r="A614" s="53" t="s">
        <v>40</v>
      </c>
      <c r="B614" s="54" t="s">
        <v>97</v>
      </c>
      <c r="C614" s="54" t="str">
        <f t="shared" si="192"/>
        <v>77 4 00 00190</v>
      </c>
      <c r="D614" s="76"/>
      <c r="E614" s="76"/>
      <c r="F614" s="76"/>
      <c r="G614" s="21">
        <f>G615</f>
        <v>4955.950000000001</v>
      </c>
      <c r="H614" s="21">
        <f>H615</f>
        <v>427.71</v>
      </c>
      <c r="I614" s="20">
        <f t="shared" si="203"/>
        <v>5383.660000000001</v>
      </c>
      <c r="J614" s="21">
        <f>J615</f>
        <v>-692.33</v>
      </c>
      <c r="K614" s="20">
        <f t="shared" si="198"/>
        <v>4691.330000000001</v>
      </c>
      <c r="L614" s="21">
        <f>L615</f>
        <v>4019.2400000000002</v>
      </c>
      <c r="M614" s="21">
        <f>M615</f>
        <v>0</v>
      </c>
      <c r="N614" s="90">
        <f t="shared" si="199"/>
        <v>4019.2400000000002</v>
      </c>
      <c r="O614" s="21">
        <f>O615</f>
        <v>4174.48</v>
      </c>
      <c r="P614" s="21">
        <f>P615</f>
        <v>0</v>
      </c>
      <c r="Q614" s="90">
        <f t="shared" si="200"/>
        <v>4174.48</v>
      </c>
    </row>
    <row r="615" spans="1:17" ht="12.75">
      <c r="A615" s="73" t="s">
        <v>0</v>
      </c>
      <c r="B615" s="54" t="s">
        <v>97</v>
      </c>
      <c r="C615" s="54" t="str">
        <f>REPLACE(REPLACE(REPLACE(B615,3,," "),5,," "),8,," ")</f>
        <v>77 4 00 00190</v>
      </c>
      <c r="D615" s="76" t="s">
        <v>30</v>
      </c>
      <c r="E615" s="76"/>
      <c r="F615" s="76"/>
      <c r="G615" s="21">
        <f>G616</f>
        <v>4955.950000000001</v>
      </c>
      <c r="H615" s="21">
        <f>H616</f>
        <v>427.71</v>
      </c>
      <c r="I615" s="20">
        <f t="shared" si="203"/>
        <v>5383.660000000001</v>
      </c>
      <c r="J615" s="21">
        <f>J616</f>
        <v>-692.33</v>
      </c>
      <c r="K615" s="20">
        <f t="shared" si="198"/>
        <v>4691.330000000001</v>
      </c>
      <c r="L615" s="21">
        <f>L616</f>
        <v>4019.2400000000002</v>
      </c>
      <c r="M615" s="21">
        <f>M616</f>
        <v>0</v>
      </c>
      <c r="N615" s="90">
        <f t="shared" si="199"/>
        <v>4019.2400000000002</v>
      </c>
      <c r="O615" s="21">
        <f>O616</f>
        <v>4174.48</v>
      </c>
      <c r="P615" s="21">
        <f>P616</f>
        <v>0</v>
      </c>
      <c r="Q615" s="90">
        <f t="shared" si="200"/>
        <v>4174.48</v>
      </c>
    </row>
    <row r="616" spans="1:17" ht="38.25">
      <c r="A616" s="53" t="s">
        <v>2</v>
      </c>
      <c r="B616" s="54" t="s">
        <v>97</v>
      </c>
      <c r="C616" s="54" t="str">
        <f>REPLACE(REPLACE(REPLACE(B616,3,," "),5,," "),8,," ")</f>
        <v>77 4 00 00190</v>
      </c>
      <c r="D616" s="76" t="s">
        <v>30</v>
      </c>
      <c r="E616" s="76" t="s">
        <v>32</v>
      </c>
      <c r="F616" s="76"/>
      <c r="G616" s="21">
        <f>G617+G619+G621</f>
        <v>4955.950000000001</v>
      </c>
      <c r="H616" s="21">
        <f>H617+H619+H621</f>
        <v>427.71</v>
      </c>
      <c r="I616" s="20">
        <f t="shared" si="203"/>
        <v>5383.660000000001</v>
      </c>
      <c r="J616" s="21">
        <f>J617+J619+J621</f>
        <v>-692.33</v>
      </c>
      <c r="K616" s="20">
        <f t="shared" si="198"/>
        <v>4691.330000000001</v>
      </c>
      <c r="L616" s="21">
        <f>L617+L619+L621</f>
        <v>4019.2400000000002</v>
      </c>
      <c r="M616" s="21">
        <f>M617+M619+M621</f>
        <v>0</v>
      </c>
      <c r="N616" s="90">
        <f t="shared" si="199"/>
        <v>4019.2400000000002</v>
      </c>
      <c r="O616" s="21">
        <f>O617+O619+O621</f>
        <v>4174.48</v>
      </c>
      <c r="P616" s="21">
        <f>P617+P619+P621</f>
        <v>0</v>
      </c>
      <c r="Q616" s="90">
        <f t="shared" si="200"/>
        <v>4174.48</v>
      </c>
    </row>
    <row r="617" spans="1:17" ht="38.25">
      <c r="A617" s="63" t="s">
        <v>352</v>
      </c>
      <c r="B617" s="54" t="s">
        <v>97</v>
      </c>
      <c r="C617" s="54" t="str">
        <f aca="true" t="shared" si="206" ref="C617:C622">REPLACE(REPLACE(REPLACE(B617,3,," "),5,," "),8,," ")</f>
        <v>77 4 00 00190</v>
      </c>
      <c r="D617" s="76" t="s">
        <v>30</v>
      </c>
      <c r="E617" s="76" t="s">
        <v>32</v>
      </c>
      <c r="F617" s="76" t="s">
        <v>353</v>
      </c>
      <c r="G617" s="21">
        <f>G618</f>
        <v>85.3</v>
      </c>
      <c r="H617" s="21">
        <f>H618</f>
        <v>0</v>
      </c>
      <c r="I617" s="20">
        <f t="shared" si="203"/>
        <v>85.3</v>
      </c>
      <c r="J617" s="21">
        <f>J618</f>
        <v>0</v>
      </c>
      <c r="K617" s="20">
        <f t="shared" si="198"/>
        <v>85.3</v>
      </c>
      <c r="L617" s="21">
        <f>L618</f>
        <v>88.4</v>
      </c>
      <c r="M617" s="21">
        <f>M618</f>
        <v>0</v>
      </c>
      <c r="N617" s="90">
        <f t="shared" si="199"/>
        <v>88.4</v>
      </c>
      <c r="O617" s="21">
        <f>O618</f>
        <v>91.55</v>
      </c>
      <c r="P617" s="21">
        <f>P618</f>
        <v>0</v>
      </c>
      <c r="Q617" s="90">
        <f t="shared" si="200"/>
        <v>91.55</v>
      </c>
    </row>
    <row r="618" spans="1:17" ht="12.75">
      <c r="A618" s="63" t="s">
        <v>286</v>
      </c>
      <c r="B618" s="54" t="s">
        <v>97</v>
      </c>
      <c r="C618" s="54" t="str">
        <f t="shared" si="206"/>
        <v>77 4 00 00190</v>
      </c>
      <c r="D618" s="76" t="s">
        <v>30</v>
      </c>
      <c r="E618" s="76" t="s">
        <v>32</v>
      </c>
      <c r="F618" s="76" t="s">
        <v>285</v>
      </c>
      <c r="G618" s="21">
        <f>'приложение 6'!H26</f>
        <v>85.3</v>
      </c>
      <c r="H618" s="21">
        <f>'приложение 6'!I26</f>
        <v>0</v>
      </c>
      <c r="I618" s="20">
        <f t="shared" si="203"/>
        <v>85.3</v>
      </c>
      <c r="J618" s="21">
        <f>'приложение 6'!K26</f>
        <v>0</v>
      </c>
      <c r="K618" s="20">
        <f t="shared" si="198"/>
        <v>85.3</v>
      </c>
      <c r="L618" s="21">
        <f>'приложение 6'!M26</f>
        <v>88.4</v>
      </c>
      <c r="M618" s="21">
        <f>'приложение 6'!N26</f>
        <v>0</v>
      </c>
      <c r="N618" s="90">
        <f t="shared" si="199"/>
        <v>88.4</v>
      </c>
      <c r="O618" s="21">
        <f>'приложение 6'!P26</f>
        <v>91.55</v>
      </c>
      <c r="P618" s="21">
        <f>'приложение 6'!Q26</f>
        <v>0</v>
      </c>
      <c r="Q618" s="90">
        <f t="shared" si="200"/>
        <v>91.55</v>
      </c>
    </row>
    <row r="619" spans="1:17" ht="25.5">
      <c r="A619" s="53" t="s">
        <v>354</v>
      </c>
      <c r="B619" s="54" t="s">
        <v>97</v>
      </c>
      <c r="C619" s="54" t="str">
        <f t="shared" si="206"/>
        <v>77 4 00 00190</v>
      </c>
      <c r="D619" s="76" t="s">
        <v>30</v>
      </c>
      <c r="E619" s="76" t="s">
        <v>32</v>
      </c>
      <c r="F619" s="76" t="s">
        <v>355</v>
      </c>
      <c r="G619" s="103">
        <f>G620</f>
        <v>4797.55</v>
      </c>
      <c r="H619" s="103">
        <f>H620</f>
        <v>427.71</v>
      </c>
      <c r="I619" s="20">
        <f t="shared" si="203"/>
        <v>5225.26</v>
      </c>
      <c r="J619" s="103">
        <f>J620</f>
        <v>-692.33</v>
      </c>
      <c r="K619" s="20">
        <f t="shared" si="198"/>
        <v>4532.93</v>
      </c>
      <c r="L619" s="103">
        <f>L620</f>
        <v>3856.54</v>
      </c>
      <c r="M619" s="103">
        <f>M620</f>
        <v>0</v>
      </c>
      <c r="N619" s="90">
        <f t="shared" si="199"/>
        <v>3856.54</v>
      </c>
      <c r="O619" s="103">
        <f>O620</f>
        <v>4007.43</v>
      </c>
      <c r="P619" s="103">
        <f>P620</f>
        <v>0</v>
      </c>
      <c r="Q619" s="90">
        <f t="shared" si="200"/>
        <v>4007.43</v>
      </c>
    </row>
    <row r="620" spans="1:17" ht="25.5">
      <c r="A620" s="53" t="s">
        <v>289</v>
      </c>
      <c r="B620" s="54" t="s">
        <v>97</v>
      </c>
      <c r="C620" s="54" t="str">
        <f t="shared" si="206"/>
        <v>77 4 00 00190</v>
      </c>
      <c r="D620" s="76" t="s">
        <v>30</v>
      </c>
      <c r="E620" s="76" t="s">
        <v>32</v>
      </c>
      <c r="F620" s="76" t="s">
        <v>288</v>
      </c>
      <c r="G620" s="103">
        <f>'приложение 6'!H28</f>
        <v>4797.55</v>
      </c>
      <c r="H620" s="103">
        <f>'приложение 6'!I28</f>
        <v>427.71</v>
      </c>
      <c r="I620" s="20">
        <f t="shared" si="203"/>
        <v>5225.26</v>
      </c>
      <c r="J620" s="103">
        <f>'приложение 6'!K28</f>
        <v>-692.33</v>
      </c>
      <c r="K620" s="20">
        <f t="shared" si="198"/>
        <v>4532.93</v>
      </c>
      <c r="L620" s="103">
        <f>'приложение 6'!M28</f>
        <v>3856.54</v>
      </c>
      <c r="M620" s="103">
        <f>'приложение 6'!N28</f>
        <v>0</v>
      </c>
      <c r="N620" s="90">
        <f t="shared" si="199"/>
        <v>3856.54</v>
      </c>
      <c r="O620" s="103">
        <f>'приложение 6'!P28</f>
        <v>4007.43</v>
      </c>
      <c r="P620" s="103">
        <f>'приложение 6'!Q28</f>
        <v>0</v>
      </c>
      <c r="Q620" s="90">
        <f t="shared" si="200"/>
        <v>4007.43</v>
      </c>
    </row>
    <row r="621" spans="1:17" ht="12.75">
      <c r="A621" s="66" t="s">
        <v>356</v>
      </c>
      <c r="B621" s="54" t="s">
        <v>97</v>
      </c>
      <c r="C621" s="54" t="str">
        <f t="shared" si="206"/>
        <v>77 4 00 00190</v>
      </c>
      <c r="D621" s="76" t="s">
        <v>30</v>
      </c>
      <c r="E621" s="76" t="s">
        <v>32</v>
      </c>
      <c r="F621" s="76" t="s">
        <v>357</v>
      </c>
      <c r="G621" s="103">
        <f>G622</f>
        <v>73.1</v>
      </c>
      <c r="H621" s="103">
        <f>H622</f>
        <v>0</v>
      </c>
      <c r="I621" s="20">
        <f t="shared" si="203"/>
        <v>73.1</v>
      </c>
      <c r="J621" s="103">
        <f>J622</f>
        <v>0</v>
      </c>
      <c r="K621" s="20">
        <f t="shared" si="198"/>
        <v>73.1</v>
      </c>
      <c r="L621" s="103">
        <f>L622</f>
        <v>74.3</v>
      </c>
      <c r="M621" s="103">
        <f>M622</f>
        <v>0</v>
      </c>
      <c r="N621" s="90">
        <f t="shared" si="199"/>
        <v>74.3</v>
      </c>
      <c r="O621" s="103">
        <f>O622</f>
        <v>75.5</v>
      </c>
      <c r="P621" s="103">
        <f>P622</f>
        <v>0</v>
      </c>
      <c r="Q621" s="90">
        <f t="shared" si="200"/>
        <v>75.5</v>
      </c>
    </row>
    <row r="622" spans="1:17" ht="12.75">
      <c r="A622" s="66" t="s">
        <v>292</v>
      </c>
      <c r="B622" s="54" t="s">
        <v>97</v>
      </c>
      <c r="C622" s="54" t="str">
        <f t="shared" si="206"/>
        <v>77 4 00 00190</v>
      </c>
      <c r="D622" s="76" t="s">
        <v>30</v>
      </c>
      <c r="E622" s="76" t="s">
        <v>32</v>
      </c>
      <c r="F622" s="76" t="s">
        <v>287</v>
      </c>
      <c r="G622" s="103">
        <f>'приложение 6'!H30</f>
        <v>73.1</v>
      </c>
      <c r="H622" s="103">
        <f>'приложение 6'!I30</f>
        <v>0</v>
      </c>
      <c r="I622" s="20">
        <f t="shared" si="203"/>
        <v>73.1</v>
      </c>
      <c r="J622" s="103">
        <f>'приложение 6'!K30</f>
        <v>0</v>
      </c>
      <c r="K622" s="20">
        <f t="shared" si="198"/>
        <v>73.1</v>
      </c>
      <c r="L622" s="103">
        <f>'приложение 6'!M30</f>
        <v>74.3</v>
      </c>
      <c r="M622" s="103">
        <f>'приложение 6'!N30</f>
        <v>0</v>
      </c>
      <c r="N622" s="90">
        <f t="shared" si="199"/>
        <v>74.3</v>
      </c>
      <c r="O622" s="103">
        <f>'приложение 6'!P30</f>
        <v>75.5</v>
      </c>
      <c r="P622" s="103">
        <f>'приложение 6'!Q30</f>
        <v>0</v>
      </c>
      <c r="Q622" s="90">
        <f t="shared" si="200"/>
        <v>75.5</v>
      </c>
    </row>
    <row r="623" spans="1:17" ht="12.75">
      <c r="A623" s="73" t="s">
        <v>99</v>
      </c>
      <c r="B623" s="54" t="s">
        <v>98</v>
      </c>
      <c r="C623" s="54" t="str">
        <f t="shared" si="192"/>
        <v>99 0 00 00000</v>
      </c>
      <c r="D623" s="76"/>
      <c r="E623" s="76"/>
      <c r="F623" s="76"/>
      <c r="G623" s="103">
        <f>G624+G640+G645</f>
        <v>3392.125</v>
      </c>
      <c r="H623" s="103">
        <f>H624+H640+H645</f>
        <v>0</v>
      </c>
      <c r="I623" s="20">
        <f t="shared" si="203"/>
        <v>3392.125</v>
      </c>
      <c r="J623" s="103">
        <f>J624+J640+J645</f>
        <v>9953.721000000001</v>
      </c>
      <c r="K623" s="20">
        <f t="shared" si="198"/>
        <v>13345.846000000001</v>
      </c>
      <c r="L623" s="103">
        <f>L624+L640+L645</f>
        <v>1500</v>
      </c>
      <c r="M623" s="103">
        <f>M624+M640+M645</f>
        <v>0</v>
      </c>
      <c r="N623" s="90">
        <f t="shared" si="199"/>
        <v>1500</v>
      </c>
      <c r="O623" s="103">
        <f>O624+O640+O645</f>
        <v>1500</v>
      </c>
      <c r="P623" s="103">
        <f>P624+P640+P645</f>
        <v>0</v>
      </c>
      <c r="Q623" s="90">
        <f t="shared" si="200"/>
        <v>1500</v>
      </c>
    </row>
    <row r="624" spans="1:17" ht="14.25" customHeight="1">
      <c r="A624" s="73" t="s">
        <v>427</v>
      </c>
      <c r="B624" s="54" t="s">
        <v>429</v>
      </c>
      <c r="C624" s="54" t="str">
        <f t="shared" si="192"/>
        <v>99 4 00 00000</v>
      </c>
      <c r="D624" s="76"/>
      <c r="E624" s="76"/>
      <c r="F624" s="76"/>
      <c r="G624" s="103">
        <f>G625+G630+G635</f>
        <v>792.125</v>
      </c>
      <c r="H624" s="103">
        <f>H625+H630+H635</f>
        <v>0</v>
      </c>
      <c r="I624" s="20">
        <f t="shared" si="203"/>
        <v>792.125</v>
      </c>
      <c r="J624" s="103">
        <f>J625+J630+J635</f>
        <v>6982.56</v>
      </c>
      <c r="K624" s="20">
        <f t="shared" si="198"/>
        <v>7774.685</v>
      </c>
      <c r="L624" s="103">
        <f>L625+L630+L635</f>
        <v>0</v>
      </c>
      <c r="M624" s="103">
        <f>M625+M630+M635</f>
        <v>0</v>
      </c>
      <c r="N624" s="90">
        <f t="shared" si="199"/>
        <v>0</v>
      </c>
      <c r="O624" s="103">
        <f>O625+O630+O635</f>
        <v>0</v>
      </c>
      <c r="P624" s="103">
        <f>P625+P630+P635</f>
        <v>0</v>
      </c>
      <c r="Q624" s="90">
        <f t="shared" si="200"/>
        <v>0</v>
      </c>
    </row>
    <row r="625" spans="1:17" ht="26.25" customHeight="1">
      <c r="A625" s="53" t="s">
        <v>566</v>
      </c>
      <c r="B625" s="54" t="s">
        <v>565</v>
      </c>
      <c r="C625" s="54" t="str">
        <f t="shared" si="192"/>
        <v>99 4 00 77600</v>
      </c>
      <c r="D625" s="76"/>
      <c r="E625" s="76"/>
      <c r="F625" s="76"/>
      <c r="G625" s="103">
        <f aca="true" t="shared" si="207" ref="G625:M628">G626</f>
        <v>39.8</v>
      </c>
      <c r="H625" s="103">
        <f t="shared" si="207"/>
        <v>0</v>
      </c>
      <c r="I625" s="20">
        <f t="shared" si="203"/>
        <v>39.8</v>
      </c>
      <c r="J625" s="103">
        <f t="shared" si="207"/>
        <v>0</v>
      </c>
      <c r="K625" s="20">
        <f t="shared" si="198"/>
        <v>39.8</v>
      </c>
      <c r="L625" s="103">
        <f t="shared" si="207"/>
        <v>0</v>
      </c>
      <c r="M625" s="103">
        <f t="shared" si="207"/>
        <v>0</v>
      </c>
      <c r="N625" s="90">
        <f t="shared" si="199"/>
        <v>0</v>
      </c>
      <c r="O625" s="103">
        <f aca="true" t="shared" si="208" ref="O625:P628">O626</f>
        <v>0</v>
      </c>
      <c r="P625" s="103">
        <f t="shared" si="208"/>
        <v>0</v>
      </c>
      <c r="Q625" s="90">
        <f t="shared" si="200"/>
        <v>0</v>
      </c>
    </row>
    <row r="626" spans="1:17" ht="25.5">
      <c r="A626" s="53" t="s">
        <v>425</v>
      </c>
      <c r="B626" s="54" t="s">
        <v>565</v>
      </c>
      <c r="C626" s="54" t="str">
        <f t="shared" si="192"/>
        <v>99 4 00 77600</v>
      </c>
      <c r="D626" s="76" t="s">
        <v>80</v>
      </c>
      <c r="E626" s="76"/>
      <c r="F626" s="76"/>
      <c r="G626" s="103">
        <f t="shared" si="207"/>
        <v>39.8</v>
      </c>
      <c r="H626" s="103">
        <f t="shared" si="207"/>
        <v>0</v>
      </c>
      <c r="I626" s="20">
        <f t="shared" si="203"/>
        <v>39.8</v>
      </c>
      <c r="J626" s="103">
        <f t="shared" si="207"/>
        <v>0</v>
      </c>
      <c r="K626" s="20">
        <f t="shared" si="198"/>
        <v>39.8</v>
      </c>
      <c r="L626" s="103">
        <f t="shared" si="207"/>
        <v>0</v>
      </c>
      <c r="M626" s="103">
        <f t="shared" si="207"/>
        <v>0</v>
      </c>
      <c r="N626" s="90">
        <f t="shared" si="199"/>
        <v>0</v>
      </c>
      <c r="O626" s="103">
        <f t="shared" si="208"/>
        <v>0</v>
      </c>
      <c r="P626" s="103">
        <f t="shared" si="208"/>
        <v>0</v>
      </c>
      <c r="Q626" s="90">
        <f t="shared" si="200"/>
        <v>0</v>
      </c>
    </row>
    <row r="627" spans="1:17" ht="16.5" customHeight="1">
      <c r="A627" s="53" t="s">
        <v>426</v>
      </c>
      <c r="B627" s="54" t="s">
        <v>565</v>
      </c>
      <c r="C627" s="54" t="str">
        <f t="shared" si="192"/>
        <v>99 4 00 77600</v>
      </c>
      <c r="D627" s="76" t="s">
        <v>80</v>
      </c>
      <c r="E627" s="76" t="s">
        <v>29</v>
      </c>
      <c r="F627" s="76"/>
      <c r="G627" s="103">
        <f t="shared" si="207"/>
        <v>39.8</v>
      </c>
      <c r="H627" s="103">
        <f t="shared" si="207"/>
        <v>0</v>
      </c>
      <c r="I627" s="20">
        <f t="shared" si="203"/>
        <v>39.8</v>
      </c>
      <c r="J627" s="103">
        <f t="shared" si="207"/>
        <v>0</v>
      </c>
      <c r="K627" s="20">
        <f t="shared" si="198"/>
        <v>39.8</v>
      </c>
      <c r="L627" s="103">
        <f t="shared" si="207"/>
        <v>0</v>
      </c>
      <c r="M627" s="103">
        <f t="shared" si="207"/>
        <v>0</v>
      </c>
      <c r="N627" s="90">
        <f t="shared" si="199"/>
        <v>0</v>
      </c>
      <c r="O627" s="103">
        <f t="shared" si="208"/>
        <v>0</v>
      </c>
      <c r="P627" s="103">
        <f t="shared" si="208"/>
        <v>0</v>
      </c>
      <c r="Q627" s="90">
        <f t="shared" si="200"/>
        <v>0</v>
      </c>
    </row>
    <row r="628" spans="1:17" ht="12.75">
      <c r="A628" s="53" t="s">
        <v>427</v>
      </c>
      <c r="B628" s="54" t="s">
        <v>565</v>
      </c>
      <c r="C628" s="54" t="str">
        <f t="shared" si="192"/>
        <v>99 4 00 77600</v>
      </c>
      <c r="D628" s="76" t="s">
        <v>80</v>
      </c>
      <c r="E628" s="76" t="s">
        <v>29</v>
      </c>
      <c r="F628" s="76" t="s">
        <v>430</v>
      </c>
      <c r="G628" s="103">
        <f t="shared" si="207"/>
        <v>39.8</v>
      </c>
      <c r="H628" s="103">
        <f t="shared" si="207"/>
        <v>0</v>
      </c>
      <c r="I628" s="20">
        <f t="shared" si="203"/>
        <v>39.8</v>
      </c>
      <c r="J628" s="103">
        <f t="shared" si="207"/>
        <v>0</v>
      </c>
      <c r="K628" s="20">
        <f t="shared" si="198"/>
        <v>39.8</v>
      </c>
      <c r="L628" s="103">
        <f t="shared" si="207"/>
        <v>0</v>
      </c>
      <c r="M628" s="103">
        <f t="shared" si="207"/>
        <v>0</v>
      </c>
      <c r="N628" s="90">
        <f t="shared" si="199"/>
        <v>0</v>
      </c>
      <c r="O628" s="103">
        <f t="shared" si="208"/>
        <v>0</v>
      </c>
      <c r="P628" s="103">
        <f t="shared" si="208"/>
        <v>0</v>
      </c>
      <c r="Q628" s="90">
        <f t="shared" si="200"/>
        <v>0</v>
      </c>
    </row>
    <row r="629" spans="1:17" ht="12.75">
      <c r="A629" s="53" t="s">
        <v>428</v>
      </c>
      <c r="B629" s="54" t="s">
        <v>565</v>
      </c>
      <c r="C629" s="54" t="str">
        <f t="shared" si="192"/>
        <v>99 4 00 77600</v>
      </c>
      <c r="D629" s="76" t="s">
        <v>80</v>
      </c>
      <c r="E629" s="76" t="s">
        <v>29</v>
      </c>
      <c r="F629" s="76" t="s">
        <v>431</v>
      </c>
      <c r="G629" s="103">
        <f>'приложение 6'!H235</f>
        <v>39.8</v>
      </c>
      <c r="H629" s="103">
        <f>'приложение 6'!I235</f>
        <v>0</v>
      </c>
      <c r="I629" s="20">
        <f t="shared" si="203"/>
        <v>39.8</v>
      </c>
      <c r="J629" s="103">
        <f>'приложение 6'!K235</f>
        <v>0</v>
      </c>
      <c r="K629" s="20">
        <f t="shared" si="198"/>
        <v>39.8</v>
      </c>
      <c r="L629" s="103">
        <f>'приложение 6'!M235</f>
        <v>0</v>
      </c>
      <c r="M629" s="103">
        <f>'приложение 6'!N235</f>
        <v>0</v>
      </c>
      <c r="N629" s="90">
        <f t="shared" si="199"/>
        <v>0</v>
      </c>
      <c r="O629" s="103">
        <f>'приложение 6'!P235</f>
        <v>0</v>
      </c>
      <c r="P629" s="103">
        <f>'приложение 6'!Q235</f>
        <v>0</v>
      </c>
      <c r="Q629" s="90">
        <f t="shared" si="200"/>
        <v>0</v>
      </c>
    </row>
    <row r="630" spans="1:17" ht="50.25" customHeight="1">
      <c r="A630" s="53" t="s">
        <v>631</v>
      </c>
      <c r="B630" s="54" t="s">
        <v>432</v>
      </c>
      <c r="C630" s="54" t="s">
        <v>580</v>
      </c>
      <c r="D630" s="76"/>
      <c r="E630" s="76"/>
      <c r="F630" s="76"/>
      <c r="G630" s="103">
        <f aca="true" t="shared" si="209" ref="G630:M633">G631</f>
        <v>752.325</v>
      </c>
      <c r="H630" s="103">
        <f t="shared" si="209"/>
        <v>0</v>
      </c>
      <c r="I630" s="20">
        <f t="shared" si="203"/>
        <v>752.325</v>
      </c>
      <c r="J630" s="103">
        <f t="shared" si="209"/>
        <v>6982.56</v>
      </c>
      <c r="K630" s="20">
        <f t="shared" si="198"/>
        <v>7734.885</v>
      </c>
      <c r="L630" s="103">
        <f t="shared" si="209"/>
        <v>0</v>
      </c>
      <c r="M630" s="103">
        <f t="shared" si="209"/>
        <v>0</v>
      </c>
      <c r="N630" s="90">
        <f t="shared" si="199"/>
        <v>0</v>
      </c>
      <c r="O630" s="103">
        <f aca="true" t="shared" si="210" ref="O630:P633">O631</f>
        <v>0</v>
      </c>
      <c r="P630" s="103">
        <f t="shared" si="210"/>
        <v>0</v>
      </c>
      <c r="Q630" s="90">
        <f t="shared" si="200"/>
        <v>0</v>
      </c>
    </row>
    <row r="631" spans="1:17" ht="25.5">
      <c r="A631" s="53" t="s">
        <v>425</v>
      </c>
      <c r="B631" s="54" t="s">
        <v>432</v>
      </c>
      <c r="C631" s="54" t="s">
        <v>580</v>
      </c>
      <c r="D631" s="76" t="s">
        <v>80</v>
      </c>
      <c r="E631" s="76"/>
      <c r="F631" s="76"/>
      <c r="G631" s="103">
        <f t="shared" si="209"/>
        <v>752.325</v>
      </c>
      <c r="H631" s="103">
        <f t="shared" si="209"/>
        <v>0</v>
      </c>
      <c r="I631" s="20">
        <f t="shared" si="203"/>
        <v>752.325</v>
      </c>
      <c r="J631" s="103">
        <f t="shared" si="209"/>
        <v>6982.56</v>
      </c>
      <c r="K631" s="20">
        <f t="shared" si="198"/>
        <v>7734.885</v>
      </c>
      <c r="L631" s="103">
        <f t="shared" si="209"/>
        <v>0</v>
      </c>
      <c r="M631" s="103">
        <f t="shared" si="209"/>
        <v>0</v>
      </c>
      <c r="N631" s="90">
        <f t="shared" si="199"/>
        <v>0</v>
      </c>
      <c r="O631" s="103">
        <f t="shared" si="210"/>
        <v>0</v>
      </c>
      <c r="P631" s="103">
        <f t="shared" si="210"/>
        <v>0</v>
      </c>
      <c r="Q631" s="90">
        <f t="shared" si="200"/>
        <v>0</v>
      </c>
    </row>
    <row r="632" spans="1:17" ht="16.5" customHeight="1">
      <c r="A632" s="53" t="s">
        <v>426</v>
      </c>
      <c r="B632" s="54" t="s">
        <v>432</v>
      </c>
      <c r="C632" s="54" t="s">
        <v>580</v>
      </c>
      <c r="D632" s="76" t="s">
        <v>80</v>
      </c>
      <c r="E632" s="76" t="s">
        <v>29</v>
      </c>
      <c r="F632" s="76"/>
      <c r="G632" s="103">
        <f t="shared" si="209"/>
        <v>752.325</v>
      </c>
      <c r="H632" s="103">
        <f t="shared" si="209"/>
        <v>0</v>
      </c>
      <c r="I632" s="20">
        <f t="shared" si="203"/>
        <v>752.325</v>
      </c>
      <c r="J632" s="103">
        <f t="shared" si="209"/>
        <v>6982.56</v>
      </c>
      <c r="K632" s="20">
        <f t="shared" si="198"/>
        <v>7734.885</v>
      </c>
      <c r="L632" s="103">
        <f t="shared" si="209"/>
        <v>0</v>
      </c>
      <c r="M632" s="103">
        <f t="shared" si="209"/>
        <v>0</v>
      </c>
      <c r="N632" s="90">
        <f t="shared" si="199"/>
        <v>0</v>
      </c>
      <c r="O632" s="103">
        <f t="shared" si="210"/>
        <v>0</v>
      </c>
      <c r="P632" s="103">
        <f t="shared" si="210"/>
        <v>0</v>
      </c>
      <c r="Q632" s="90">
        <f t="shared" si="200"/>
        <v>0</v>
      </c>
    </row>
    <row r="633" spans="1:17" ht="12.75">
      <c r="A633" s="53" t="s">
        <v>427</v>
      </c>
      <c r="B633" s="54" t="s">
        <v>432</v>
      </c>
      <c r="C633" s="54" t="s">
        <v>580</v>
      </c>
      <c r="D633" s="76" t="s">
        <v>80</v>
      </c>
      <c r="E633" s="76" t="s">
        <v>29</v>
      </c>
      <c r="F633" s="76" t="s">
        <v>430</v>
      </c>
      <c r="G633" s="103">
        <f t="shared" si="209"/>
        <v>752.325</v>
      </c>
      <c r="H633" s="103">
        <f t="shared" si="209"/>
        <v>0</v>
      </c>
      <c r="I633" s="20">
        <f t="shared" si="203"/>
        <v>752.325</v>
      </c>
      <c r="J633" s="103">
        <f t="shared" si="209"/>
        <v>6982.56</v>
      </c>
      <c r="K633" s="20">
        <f t="shared" si="198"/>
        <v>7734.885</v>
      </c>
      <c r="L633" s="103">
        <f t="shared" si="209"/>
        <v>0</v>
      </c>
      <c r="M633" s="103">
        <f t="shared" si="209"/>
        <v>0</v>
      </c>
      <c r="N633" s="90">
        <f t="shared" si="199"/>
        <v>0</v>
      </c>
      <c r="O633" s="103">
        <f t="shared" si="210"/>
        <v>0</v>
      </c>
      <c r="P633" s="103">
        <f t="shared" si="210"/>
        <v>0</v>
      </c>
      <c r="Q633" s="90">
        <f t="shared" si="200"/>
        <v>0</v>
      </c>
    </row>
    <row r="634" spans="1:17" ht="12.75">
      <c r="A634" s="53" t="s">
        <v>428</v>
      </c>
      <c r="B634" s="54" t="s">
        <v>432</v>
      </c>
      <c r="C634" s="54" t="s">
        <v>580</v>
      </c>
      <c r="D634" s="76" t="s">
        <v>80</v>
      </c>
      <c r="E634" s="76" t="s">
        <v>29</v>
      </c>
      <c r="F634" s="76" t="s">
        <v>431</v>
      </c>
      <c r="G634" s="103">
        <f>'приложение 6'!H238</f>
        <v>752.325</v>
      </c>
      <c r="H634" s="103">
        <f>'приложение 6'!I238</f>
        <v>0</v>
      </c>
      <c r="I634" s="20">
        <f t="shared" si="203"/>
        <v>752.325</v>
      </c>
      <c r="J634" s="103">
        <f>'приложение 6'!K238</f>
        <v>6982.56</v>
      </c>
      <c r="K634" s="20">
        <f t="shared" si="198"/>
        <v>7734.885</v>
      </c>
      <c r="L634" s="103">
        <f>'приложение 6'!M238</f>
        <v>0</v>
      </c>
      <c r="M634" s="103">
        <f>'приложение 6'!N238</f>
        <v>0</v>
      </c>
      <c r="N634" s="90">
        <f t="shared" si="199"/>
        <v>0</v>
      </c>
      <c r="O634" s="103">
        <f>'приложение 6'!P238</f>
        <v>0</v>
      </c>
      <c r="P634" s="103">
        <f>'приложение 6'!Q238</f>
        <v>0</v>
      </c>
      <c r="Q634" s="90">
        <f t="shared" si="200"/>
        <v>0</v>
      </c>
    </row>
    <row r="635" spans="1:17" s="122" customFormat="1" ht="50.25" customHeight="1" hidden="1">
      <c r="A635" s="118" t="s">
        <v>433</v>
      </c>
      <c r="B635" s="119" t="s">
        <v>432</v>
      </c>
      <c r="C635" s="119" t="str">
        <f>REPLACE(REPLACE(REPLACE(B635,3,," "),5,," "),8,," ")</f>
        <v>99 4 00 77900</v>
      </c>
      <c r="D635" s="120"/>
      <c r="E635" s="120"/>
      <c r="F635" s="120"/>
      <c r="G635" s="121">
        <f aca="true" t="shared" si="211" ref="G635:M638">G636</f>
        <v>0</v>
      </c>
      <c r="H635" s="121">
        <f t="shared" si="211"/>
        <v>0</v>
      </c>
      <c r="I635" s="20">
        <f t="shared" si="203"/>
        <v>0</v>
      </c>
      <c r="J635" s="121">
        <f t="shared" si="211"/>
        <v>0</v>
      </c>
      <c r="K635" s="20">
        <f t="shared" si="198"/>
        <v>0</v>
      </c>
      <c r="L635" s="121">
        <f t="shared" si="211"/>
        <v>0</v>
      </c>
      <c r="M635" s="121">
        <f t="shared" si="211"/>
        <v>0</v>
      </c>
      <c r="N635" s="90">
        <f t="shared" si="199"/>
        <v>0</v>
      </c>
      <c r="O635" s="121">
        <f aca="true" t="shared" si="212" ref="O635:P638">O636</f>
        <v>0</v>
      </c>
      <c r="P635" s="121">
        <f t="shared" si="212"/>
        <v>0</v>
      </c>
      <c r="Q635" s="90">
        <f t="shared" si="200"/>
        <v>0</v>
      </c>
    </row>
    <row r="636" spans="1:17" s="122" customFormat="1" ht="25.5" hidden="1">
      <c r="A636" s="118" t="s">
        <v>425</v>
      </c>
      <c r="B636" s="119" t="s">
        <v>432</v>
      </c>
      <c r="C636" s="119" t="str">
        <f>REPLACE(REPLACE(REPLACE(B636,3,," "),5,," "),8,," ")</f>
        <v>99 4 00 77900</v>
      </c>
      <c r="D636" s="120" t="s">
        <v>80</v>
      </c>
      <c r="E636" s="120"/>
      <c r="F636" s="120"/>
      <c r="G636" s="121">
        <f t="shared" si="211"/>
        <v>0</v>
      </c>
      <c r="H636" s="121">
        <f t="shared" si="211"/>
        <v>0</v>
      </c>
      <c r="I636" s="20">
        <f t="shared" si="203"/>
        <v>0</v>
      </c>
      <c r="J636" s="121">
        <f t="shared" si="211"/>
        <v>0</v>
      </c>
      <c r="K636" s="20">
        <f t="shared" si="198"/>
        <v>0</v>
      </c>
      <c r="L636" s="121">
        <f t="shared" si="211"/>
        <v>0</v>
      </c>
      <c r="M636" s="121">
        <f t="shared" si="211"/>
        <v>0</v>
      </c>
      <c r="N636" s="90">
        <f t="shared" si="199"/>
        <v>0</v>
      </c>
      <c r="O636" s="121">
        <f t="shared" si="212"/>
        <v>0</v>
      </c>
      <c r="P636" s="121">
        <f t="shared" si="212"/>
        <v>0</v>
      </c>
      <c r="Q636" s="90">
        <f t="shared" si="200"/>
        <v>0</v>
      </c>
    </row>
    <row r="637" spans="1:17" s="122" customFormat="1" ht="16.5" customHeight="1" hidden="1">
      <c r="A637" s="118" t="s">
        <v>426</v>
      </c>
      <c r="B637" s="119" t="s">
        <v>432</v>
      </c>
      <c r="C637" s="119" t="str">
        <f>REPLACE(REPLACE(REPLACE(B637,3,," "),5,," "),8,," ")</f>
        <v>99 4 00 77900</v>
      </c>
      <c r="D637" s="120" t="s">
        <v>80</v>
      </c>
      <c r="E637" s="120" t="s">
        <v>29</v>
      </c>
      <c r="F637" s="120"/>
      <c r="G637" s="121">
        <f t="shared" si="211"/>
        <v>0</v>
      </c>
      <c r="H637" s="121">
        <f t="shared" si="211"/>
        <v>0</v>
      </c>
      <c r="I637" s="20">
        <f t="shared" si="203"/>
        <v>0</v>
      </c>
      <c r="J637" s="121">
        <f t="shared" si="211"/>
        <v>0</v>
      </c>
      <c r="K637" s="20">
        <f t="shared" si="198"/>
        <v>0</v>
      </c>
      <c r="L637" s="121">
        <f t="shared" si="211"/>
        <v>0</v>
      </c>
      <c r="M637" s="121">
        <f t="shared" si="211"/>
        <v>0</v>
      </c>
      <c r="N637" s="90">
        <f t="shared" si="199"/>
        <v>0</v>
      </c>
      <c r="O637" s="121">
        <f t="shared" si="212"/>
        <v>0</v>
      </c>
      <c r="P637" s="121">
        <f t="shared" si="212"/>
        <v>0</v>
      </c>
      <c r="Q637" s="90">
        <f t="shared" si="200"/>
        <v>0</v>
      </c>
    </row>
    <row r="638" spans="1:17" s="122" customFormat="1" ht="12.75" hidden="1">
      <c r="A638" s="118" t="s">
        <v>427</v>
      </c>
      <c r="B638" s="119" t="s">
        <v>432</v>
      </c>
      <c r="C638" s="119" t="str">
        <f>REPLACE(REPLACE(REPLACE(B638,3,," "),5,," "),8,," ")</f>
        <v>99 4 00 77900</v>
      </c>
      <c r="D638" s="120" t="s">
        <v>80</v>
      </c>
      <c r="E638" s="120" t="s">
        <v>29</v>
      </c>
      <c r="F638" s="120" t="s">
        <v>430</v>
      </c>
      <c r="G638" s="121">
        <f t="shared" si="211"/>
        <v>0</v>
      </c>
      <c r="H638" s="121">
        <f t="shared" si="211"/>
        <v>0</v>
      </c>
      <c r="I638" s="20">
        <f t="shared" si="203"/>
        <v>0</v>
      </c>
      <c r="J638" s="121">
        <f t="shared" si="211"/>
        <v>0</v>
      </c>
      <c r="K638" s="20">
        <f t="shared" si="198"/>
        <v>0</v>
      </c>
      <c r="L638" s="121">
        <f t="shared" si="211"/>
        <v>0</v>
      </c>
      <c r="M638" s="121">
        <f t="shared" si="211"/>
        <v>0</v>
      </c>
      <c r="N638" s="90">
        <f t="shared" si="199"/>
        <v>0</v>
      </c>
      <c r="O638" s="121">
        <f t="shared" si="212"/>
        <v>0</v>
      </c>
      <c r="P638" s="121">
        <f t="shared" si="212"/>
        <v>0</v>
      </c>
      <c r="Q638" s="90">
        <f t="shared" si="200"/>
        <v>0</v>
      </c>
    </row>
    <row r="639" spans="1:17" s="122" customFormat="1" ht="12.75" hidden="1">
      <c r="A639" s="118" t="s">
        <v>428</v>
      </c>
      <c r="B639" s="119" t="s">
        <v>432</v>
      </c>
      <c r="C639" s="119" t="str">
        <f>REPLACE(REPLACE(REPLACE(B639,3,," "),5,," "),8,," ")</f>
        <v>99 4 00 77900</v>
      </c>
      <c r="D639" s="120" t="s">
        <v>80</v>
      </c>
      <c r="E639" s="120" t="s">
        <v>29</v>
      </c>
      <c r="F639" s="120" t="s">
        <v>431</v>
      </c>
      <c r="G639" s="121"/>
      <c r="H639" s="121">
        <f>'приложение 6'!I238</f>
        <v>0</v>
      </c>
      <c r="I639" s="20">
        <f t="shared" si="203"/>
        <v>0</v>
      </c>
      <c r="J639" s="121"/>
      <c r="K639" s="20">
        <f t="shared" si="198"/>
        <v>0</v>
      </c>
      <c r="L639" s="121"/>
      <c r="M639" s="121"/>
      <c r="N639" s="90">
        <f t="shared" si="199"/>
        <v>0</v>
      </c>
      <c r="O639" s="121"/>
      <c r="P639" s="121"/>
      <c r="Q639" s="90">
        <f t="shared" si="200"/>
        <v>0</v>
      </c>
    </row>
    <row r="640" spans="1:17" ht="25.5">
      <c r="A640" s="53" t="s">
        <v>67</v>
      </c>
      <c r="B640" s="54" t="s">
        <v>100</v>
      </c>
      <c r="C640" s="54" t="str">
        <f t="shared" si="192"/>
        <v>99 7 00 00000</v>
      </c>
      <c r="D640" s="76"/>
      <c r="E640" s="76"/>
      <c r="F640" s="76"/>
      <c r="G640" s="103">
        <f aca="true" t="shared" si="213" ref="G640:M643">G641</f>
        <v>2500</v>
      </c>
      <c r="H640" s="103">
        <f t="shared" si="213"/>
        <v>0</v>
      </c>
      <c r="I640" s="20">
        <f t="shared" si="203"/>
        <v>2500</v>
      </c>
      <c r="J640" s="103">
        <f t="shared" si="213"/>
        <v>0</v>
      </c>
      <c r="K640" s="20">
        <f t="shared" si="198"/>
        <v>2500</v>
      </c>
      <c r="L640" s="103">
        <f t="shared" si="213"/>
        <v>1500</v>
      </c>
      <c r="M640" s="103">
        <f t="shared" si="213"/>
        <v>0</v>
      </c>
      <c r="N640" s="90">
        <f t="shared" si="199"/>
        <v>1500</v>
      </c>
      <c r="O640" s="103">
        <f aca="true" t="shared" si="214" ref="O640:P643">O641</f>
        <v>1500</v>
      </c>
      <c r="P640" s="103">
        <f t="shared" si="214"/>
        <v>0</v>
      </c>
      <c r="Q640" s="90">
        <f t="shared" si="200"/>
        <v>1500</v>
      </c>
    </row>
    <row r="641" spans="1:17" ht="12.75">
      <c r="A641" s="73" t="s">
        <v>0</v>
      </c>
      <c r="B641" s="54" t="s">
        <v>100</v>
      </c>
      <c r="C641" s="54" t="str">
        <f t="shared" si="192"/>
        <v>99 7 00 00000</v>
      </c>
      <c r="D641" s="76" t="s">
        <v>30</v>
      </c>
      <c r="E641" s="76"/>
      <c r="F641" s="76"/>
      <c r="G641" s="103">
        <f t="shared" si="213"/>
        <v>2500</v>
      </c>
      <c r="H641" s="103">
        <f t="shared" si="213"/>
        <v>0</v>
      </c>
      <c r="I641" s="20">
        <f t="shared" si="203"/>
        <v>2500</v>
      </c>
      <c r="J641" s="103">
        <f t="shared" si="213"/>
        <v>0</v>
      </c>
      <c r="K641" s="20">
        <f t="shared" si="198"/>
        <v>2500</v>
      </c>
      <c r="L641" s="103">
        <f t="shared" si="213"/>
        <v>1500</v>
      </c>
      <c r="M641" s="103">
        <f t="shared" si="213"/>
        <v>0</v>
      </c>
      <c r="N641" s="90">
        <f t="shared" si="199"/>
        <v>1500</v>
      </c>
      <c r="O641" s="103">
        <f t="shared" si="214"/>
        <v>1500</v>
      </c>
      <c r="P641" s="103">
        <f t="shared" si="214"/>
        <v>0</v>
      </c>
      <c r="Q641" s="90">
        <f t="shared" si="200"/>
        <v>1500</v>
      </c>
    </row>
    <row r="642" spans="1:17" ht="12.75">
      <c r="A642" s="73" t="s">
        <v>3</v>
      </c>
      <c r="B642" s="54" t="s">
        <v>100</v>
      </c>
      <c r="C642" s="54" t="str">
        <f t="shared" si="192"/>
        <v>99 7 00 00000</v>
      </c>
      <c r="D642" s="76" t="s">
        <v>30</v>
      </c>
      <c r="E642" s="76" t="s">
        <v>37</v>
      </c>
      <c r="F642" s="76"/>
      <c r="G642" s="103">
        <f t="shared" si="213"/>
        <v>2500</v>
      </c>
      <c r="H642" s="103">
        <f t="shared" si="213"/>
        <v>0</v>
      </c>
      <c r="I642" s="20">
        <f t="shared" si="203"/>
        <v>2500</v>
      </c>
      <c r="J642" s="103">
        <f t="shared" si="213"/>
        <v>0</v>
      </c>
      <c r="K642" s="20">
        <f t="shared" si="198"/>
        <v>2500</v>
      </c>
      <c r="L642" s="103">
        <f t="shared" si="213"/>
        <v>1500</v>
      </c>
      <c r="M642" s="103">
        <f t="shared" si="213"/>
        <v>0</v>
      </c>
      <c r="N642" s="90">
        <f t="shared" si="199"/>
        <v>1500</v>
      </c>
      <c r="O642" s="103">
        <f t="shared" si="214"/>
        <v>1500</v>
      </c>
      <c r="P642" s="103">
        <f t="shared" si="214"/>
        <v>0</v>
      </c>
      <c r="Q642" s="90">
        <f t="shared" si="200"/>
        <v>1500</v>
      </c>
    </row>
    <row r="643" spans="1:17" ht="12.75">
      <c r="A643" s="66" t="s">
        <v>356</v>
      </c>
      <c r="B643" s="54" t="s">
        <v>100</v>
      </c>
      <c r="C643" s="54" t="str">
        <f t="shared" si="192"/>
        <v>99 7 00 00000</v>
      </c>
      <c r="D643" s="76" t="s">
        <v>30</v>
      </c>
      <c r="E643" s="76" t="s">
        <v>37</v>
      </c>
      <c r="F643" s="76" t="s">
        <v>357</v>
      </c>
      <c r="G643" s="103">
        <f t="shared" si="213"/>
        <v>2500</v>
      </c>
      <c r="H643" s="103">
        <f t="shared" si="213"/>
        <v>0</v>
      </c>
      <c r="I643" s="20">
        <f t="shared" si="203"/>
        <v>2500</v>
      </c>
      <c r="J643" s="103">
        <f t="shared" si="213"/>
        <v>0</v>
      </c>
      <c r="K643" s="20">
        <f t="shared" si="198"/>
        <v>2500</v>
      </c>
      <c r="L643" s="103">
        <f t="shared" si="213"/>
        <v>1500</v>
      </c>
      <c r="M643" s="103">
        <f t="shared" si="213"/>
        <v>0</v>
      </c>
      <c r="N643" s="90">
        <f t="shared" si="199"/>
        <v>1500</v>
      </c>
      <c r="O643" s="103">
        <f t="shared" si="214"/>
        <v>1500</v>
      </c>
      <c r="P643" s="103">
        <f t="shared" si="214"/>
        <v>0</v>
      </c>
      <c r="Q643" s="90">
        <f t="shared" si="200"/>
        <v>1500</v>
      </c>
    </row>
    <row r="644" spans="1:17" ht="12.75">
      <c r="A644" s="73" t="s">
        <v>4</v>
      </c>
      <c r="B644" s="54" t="s">
        <v>100</v>
      </c>
      <c r="C644" s="54" t="str">
        <f t="shared" si="192"/>
        <v>99 7 00 00000</v>
      </c>
      <c r="D644" s="76" t="s">
        <v>30</v>
      </c>
      <c r="E644" s="76" t="s">
        <v>37</v>
      </c>
      <c r="F644" s="76" t="s">
        <v>238</v>
      </c>
      <c r="G644" s="103">
        <f>'приложение 6'!H35</f>
        <v>2500</v>
      </c>
      <c r="H644" s="103">
        <f>'приложение 6'!I35</f>
        <v>0</v>
      </c>
      <c r="I644" s="20">
        <f t="shared" si="203"/>
        <v>2500</v>
      </c>
      <c r="J644" s="103">
        <f>'приложение 6'!K35</f>
        <v>0</v>
      </c>
      <c r="K644" s="20">
        <f t="shared" si="198"/>
        <v>2500</v>
      </c>
      <c r="L644" s="103">
        <f>'приложение 6'!M35</f>
        <v>1500</v>
      </c>
      <c r="M644" s="103">
        <f>'приложение 6'!N35</f>
        <v>0</v>
      </c>
      <c r="N644" s="90">
        <f t="shared" si="199"/>
        <v>1500</v>
      </c>
      <c r="O644" s="103">
        <f>'приложение 6'!P35</f>
        <v>1500</v>
      </c>
      <c r="P644" s="103">
        <f>'приложение 6'!Q35</f>
        <v>0</v>
      </c>
      <c r="Q644" s="90">
        <f t="shared" si="200"/>
        <v>1500</v>
      </c>
    </row>
    <row r="645" spans="1:17" ht="12.75">
      <c r="A645" s="73" t="s">
        <v>436</v>
      </c>
      <c r="B645" s="54" t="s">
        <v>297</v>
      </c>
      <c r="C645" s="54" t="str">
        <f t="shared" si="192"/>
        <v>99 9 00 00000</v>
      </c>
      <c r="D645" s="76"/>
      <c r="E645" s="76"/>
      <c r="F645" s="76"/>
      <c r="G645" s="103">
        <f>G646+G665+G679+G684</f>
        <v>100</v>
      </c>
      <c r="H645" s="103">
        <f>H646+H665+H679+H684</f>
        <v>0</v>
      </c>
      <c r="I645" s="20">
        <f t="shared" si="203"/>
        <v>100</v>
      </c>
      <c r="J645" s="103">
        <f>J646+J665+J679+J684+J670</f>
        <v>2971.161</v>
      </c>
      <c r="K645" s="20">
        <f t="shared" si="198"/>
        <v>3071.161</v>
      </c>
      <c r="L645" s="103">
        <f>L646+L665+L679+L684</f>
        <v>0</v>
      </c>
      <c r="M645" s="103">
        <f>M646+M665+M679+M684</f>
        <v>0</v>
      </c>
      <c r="N645" s="90">
        <f t="shared" si="199"/>
        <v>0</v>
      </c>
      <c r="O645" s="103">
        <f>O646+O665+O679+O684</f>
        <v>0</v>
      </c>
      <c r="P645" s="103">
        <f>P646+P665+P679+P684</f>
        <v>0</v>
      </c>
      <c r="Q645" s="90">
        <f t="shared" si="200"/>
        <v>0</v>
      </c>
    </row>
    <row r="646" spans="1:17" ht="12.75">
      <c r="A646" s="53" t="s">
        <v>300</v>
      </c>
      <c r="B646" s="54" t="s">
        <v>299</v>
      </c>
      <c r="C646" s="54" t="str">
        <f t="shared" si="192"/>
        <v>99 9 00 60530</v>
      </c>
      <c r="D646" s="76"/>
      <c r="E646" s="76"/>
      <c r="F646" s="76"/>
      <c r="G646" s="103">
        <f>G647+G653</f>
        <v>100</v>
      </c>
      <c r="H646" s="103">
        <f>H647+H653</f>
        <v>0</v>
      </c>
      <c r="I646" s="20">
        <f t="shared" si="203"/>
        <v>100</v>
      </c>
      <c r="J646" s="103">
        <f>J647+J653+J659</f>
        <v>403.08700000000005</v>
      </c>
      <c r="K646" s="20">
        <f t="shared" si="198"/>
        <v>503.08700000000005</v>
      </c>
      <c r="L646" s="103">
        <f>L647+L653</f>
        <v>0</v>
      </c>
      <c r="M646" s="103">
        <f>M647+M653</f>
        <v>0</v>
      </c>
      <c r="N646" s="90">
        <f t="shared" si="199"/>
        <v>0</v>
      </c>
      <c r="O646" s="103">
        <f>O647+O653</f>
        <v>0</v>
      </c>
      <c r="P646" s="103">
        <f>P647+P653</f>
        <v>0</v>
      </c>
      <c r="Q646" s="90">
        <f t="shared" si="200"/>
        <v>0</v>
      </c>
    </row>
    <row r="647" spans="1:17" ht="12.75">
      <c r="A647" s="73" t="s">
        <v>0</v>
      </c>
      <c r="B647" s="54" t="s">
        <v>299</v>
      </c>
      <c r="C647" s="54" t="str">
        <f t="shared" si="192"/>
        <v>99 9 00 60530</v>
      </c>
      <c r="D647" s="76" t="s">
        <v>30</v>
      </c>
      <c r="E647" s="76"/>
      <c r="F647" s="76"/>
      <c r="G647" s="103">
        <f>G648</f>
        <v>100</v>
      </c>
      <c r="H647" s="103">
        <f>H648</f>
        <v>0</v>
      </c>
      <c r="I647" s="20">
        <f t="shared" si="203"/>
        <v>100</v>
      </c>
      <c r="J647" s="103">
        <f>J648</f>
        <v>0</v>
      </c>
      <c r="K647" s="20">
        <f t="shared" si="198"/>
        <v>100</v>
      </c>
      <c r="L647" s="103">
        <f>L648</f>
        <v>0</v>
      </c>
      <c r="M647" s="103">
        <f>M648</f>
        <v>0</v>
      </c>
      <c r="N647" s="90">
        <f t="shared" si="199"/>
        <v>0</v>
      </c>
      <c r="O647" s="103">
        <f>O648</f>
        <v>0</v>
      </c>
      <c r="P647" s="103">
        <f>P648</f>
        <v>0</v>
      </c>
      <c r="Q647" s="90">
        <f t="shared" si="200"/>
        <v>0</v>
      </c>
    </row>
    <row r="648" spans="1:17" ht="12.75">
      <c r="A648" s="53" t="s">
        <v>5</v>
      </c>
      <c r="B648" s="54" t="s">
        <v>299</v>
      </c>
      <c r="C648" s="54" t="str">
        <f t="shared" si="192"/>
        <v>99 9 00 60530</v>
      </c>
      <c r="D648" s="76" t="s">
        <v>30</v>
      </c>
      <c r="E648" s="76" t="s">
        <v>79</v>
      </c>
      <c r="F648" s="76"/>
      <c r="G648" s="103">
        <f>G649+G651</f>
        <v>100</v>
      </c>
      <c r="H648" s="103">
        <f>H649+H651</f>
        <v>0</v>
      </c>
      <c r="I648" s="20">
        <f t="shared" si="203"/>
        <v>100</v>
      </c>
      <c r="J648" s="103">
        <f>J649+J651</f>
        <v>0</v>
      </c>
      <c r="K648" s="20">
        <f t="shared" si="198"/>
        <v>100</v>
      </c>
      <c r="L648" s="103">
        <f>L649+L651</f>
        <v>0</v>
      </c>
      <c r="M648" s="103">
        <f>M649+M651</f>
        <v>0</v>
      </c>
      <c r="N648" s="90">
        <f t="shared" si="199"/>
        <v>0</v>
      </c>
      <c r="O648" s="103">
        <f>O649+O651</f>
        <v>0</v>
      </c>
      <c r="P648" s="103">
        <f>P649+P651</f>
        <v>0</v>
      </c>
      <c r="Q648" s="90">
        <f t="shared" si="200"/>
        <v>0</v>
      </c>
    </row>
    <row r="649" spans="1:17" ht="25.5" hidden="1">
      <c r="A649" s="53" t="s">
        <v>354</v>
      </c>
      <c r="B649" s="54" t="s">
        <v>299</v>
      </c>
      <c r="C649" s="54" t="str">
        <f t="shared" si="192"/>
        <v>99 9 00 60530</v>
      </c>
      <c r="D649" s="76" t="s">
        <v>30</v>
      </c>
      <c r="E649" s="76" t="s">
        <v>79</v>
      </c>
      <c r="F649" s="76" t="s">
        <v>355</v>
      </c>
      <c r="G649" s="103">
        <f>G650</f>
        <v>0</v>
      </c>
      <c r="H649" s="103">
        <f>H650</f>
        <v>0</v>
      </c>
      <c r="I649" s="20">
        <f t="shared" si="203"/>
        <v>0</v>
      </c>
      <c r="J649" s="103">
        <f>J650</f>
        <v>0</v>
      </c>
      <c r="K649" s="20">
        <f t="shared" si="198"/>
        <v>0</v>
      </c>
      <c r="L649" s="103">
        <f>L650</f>
        <v>0</v>
      </c>
      <c r="M649" s="103">
        <f>M650</f>
        <v>0</v>
      </c>
      <c r="N649" s="90">
        <f t="shared" si="199"/>
        <v>0</v>
      </c>
      <c r="O649" s="103">
        <f>O650</f>
        <v>0</v>
      </c>
      <c r="P649" s="103">
        <f>P650</f>
        <v>0</v>
      </c>
      <c r="Q649" s="90">
        <f t="shared" si="200"/>
        <v>0</v>
      </c>
    </row>
    <row r="650" spans="1:17" ht="25.5" hidden="1">
      <c r="A650" s="53" t="s">
        <v>289</v>
      </c>
      <c r="B650" s="54" t="s">
        <v>299</v>
      </c>
      <c r="C650" s="54" t="str">
        <f t="shared" si="192"/>
        <v>99 9 00 60530</v>
      </c>
      <c r="D650" s="76" t="s">
        <v>30</v>
      </c>
      <c r="E650" s="76" t="s">
        <v>79</v>
      </c>
      <c r="F650" s="76" t="s">
        <v>288</v>
      </c>
      <c r="G650" s="103">
        <f>'приложение 6'!H73</f>
        <v>0</v>
      </c>
      <c r="H650" s="103">
        <f>'приложение 6'!I73</f>
        <v>0</v>
      </c>
      <c r="I650" s="20">
        <f t="shared" si="203"/>
        <v>0</v>
      </c>
      <c r="J650" s="103">
        <f>'приложение 6'!K73</f>
        <v>0</v>
      </c>
      <c r="K650" s="20">
        <f t="shared" si="198"/>
        <v>0</v>
      </c>
      <c r="L650" s="103">
        <f>'приложение 6'!M73</f>
        <v>0</v>
      </c>
      <c r="M650" s="103">
        <f>'приложение 6'!N73</f>
        <v>0</v>
      </c>
      <c r="N650" s="90">
        <f t="shared" si="199"/>
        <v>0</v>
      </c>
      <c r="O650" s="103">
        <f>'приложение 6'!P73</f>
        <v>0</v>
      </c>
      <c r="P650" s="103">
        <f>'приложение 6'!Q73</f>
        <v>0</v>
      </c>
      <c r="Q650" s="90">
        <f t="shared" si="200"/>
        <v>0</v>
      </c>
    </row>
    <row r="651" spans="1:17" ht="12.75">
      <c r="A651" s="53" t="s">
        <v>356</v>
      </c>
      <c r="B651" s="54" t="s">
        <v>299</v>
      </c>
      <c r="C651" s="54" t="str">
        <f>REPLACE(REPLACE(REPLACE(B651,3,," "),5,," "),8,," ")</f>
        <v>99 9 00 60530</v>
      </c>
      <c r="D651" s="76" t="s">
        <v>30</v>
      </c>
      <c r="E651" s="76" t="s">
        <v>79</v>
      </c>
      <c r="F651" s="76" t="s">
        <v>357</v>
      </c>
      <c r="G651" s="103">
        <f>G652</f>
        <v>100</v>
      </c>
      <c r="H651" s="103">
        <f>H652</f>
        <v>0</v>
      </c>
      <c r="I651" s="20">
        <f t="shared" si="203"/>
        <v>100</v>
      </c>
      <c r="J651" s="103">
        <f>J652</f>
        <v>0</v>
      </c>
      <c r="K651" s="20">
        <f t="shared" si="198"/>
        <v>100</v>
      </c>
      <c r="L651" s="103">
        <f>L652</f>
        <v>0</v>
      </c>
      <c r="M651" s="103">
        <f>M652</f>
        <v>0</v>
      </c>
      <c r="N651" s="90">
        <f t="shared" si="199"/>
        <v>0</v>
      </c>
      <c r="O651" s="103">
        <f>O652</f>
        <v>0</v>
      </c>
      <c r="P651" s="103">
        <f>P652</f>
        <v>0</v>
      </c>
      <c r="Q651" s="90">
        <f t="shared" si="200"/>
        <v>0</v>
      </c>
    </row>
    <row r="652" spans="1:17" ht="12.75">
      <c r="A652" s="53" t="s">
        <v>368</v>
      </c>
      <c r="B652" s="54" t="s">
        <v>299</v>
      </c>
      <c r="C652" s="54" t="str">
        <f>REPLACE(REPLACE(REPLACE(B652,3,," "),5,," "),8,," ")</f>
        <v>99 9 00 60530</v>
      </c>
      <c r="D652" s="76" t="s">
        <v>30</v>
      </c>
      <c r="E652" s="76" t="s">
        <v>79</v>
      </c>
      <c r="F652" s="76" t="s">
        <v>369</v>
      </c>
      <c r="G652" s="103">
        <f>'приложение 6'!H75</f>
        <v>100</v>
      </c>
      <c r="H652" s="103">
        <f>'приложение 6'!I75</f>
        <v>0</v>
      </c>
      <c r="I652" s="20">
        <f t="shared" si="203"/>
        <v>100</v>
      </c>
      <c r="J652" s="103">
        <f>'приложение 6'!K75</f>
        <v>0</v>
      </c>
      <c r="K652" s="20">
        <f t="shared" si="198"/>
        <v>100</v>
      </c>
      <c r="L652" s="103">
        <f>'приложение 6'!M75</f>
        <v>0</v>
      </c>
      <c r="M652" s="103">
        <f>'приложение 6'!N75</f>
        <v>0</v>
      </c>
      <c r="N652" s="90">
        <f t="shared" si="199"/>
        <v>0</v>
      </c>
      <c r="O652" s="103">
        <f>'приложение 6'!P75</f>
        <v>0</v>
      </c>
      <c r="P652" s="103">
        <f>'приложение 6'!Q75</f>
        <v>0</v>
      </c>
      <c r="Q652" s="90">
        <f t="shared" si="200"/>
        <v>0</v>
      </c>
    </row>
    <row r="653" spans="1:17" ht="12" customHeight="1" hidden="1">
      <c r="A653" s="73" t="s">
        <v>0</v>
      </c>
      <c r="B653" s="54" t="s">
        <v>299</v>
      </c>
      <c r="C653" s="54" t="str">
        <f aca="true" t="shared" si="215" ref="C653:C683">REPLACE(REPLACE(REPLACE(B653,3,," "),5,," "),8,," ")</f>
        <v>99 9 00 60530</v>
      </c>
      <c r="D653" s="76" t="s">
        <v>32</v>
      </c>
      <c r="E653" s="76"/>
      <c r="F653" s="76"/>
      <c r="G653" s="103">
        <f>G654</f>
        <v>0</v>
      </c>
      <c r="H653" s="103">
        <f>H654</f>
        <v>0</v>
      </c>
      <c r="I653" s="20">
        <f t="shared" si="203"/>
        <v>0</v>
      </c>
      <c r="J653" s="157"/>
      <c r="K653" s="20">
        <f t="shared" si="198"/>
        <v>0</v>
      </c>
      <c r="L653" s="143"/>
      <c r="M653" s="143"/>
      <c r="N653" s="143"/>
      <c r="O653" s="143"/>
      <c r="P653" s="143"/>
      <c r="Q653" s="143"/>
    </row>
    <row r="654" spans="1:17" ht="12.75" hidden="1">
      <c r="A654" s="53" t="s">
        <v>5</v>
      </c>
      <c r="B654" s="54" t="s">
        <v>299</v>
      </c>
      <c r="C654" s="54" t="str">
        <f t="shared" si="215"/>
        <v>99 9 00 60530</v>
      </c>
      <c r="D654" s="76" t="s">
        <v>32</v>
      </c>
      <c r="E654" s="76" t="s">
        <v>34</v>
      </c>
      <c r="F654" s="76"/>
      <c r="G654" s="103">
        <f>G655+G657</f>
        <v>0</v>
      </c>
      <c r="H654" s="103">
        <f>H655+H657</f>
        <v>0</v>
      </c>
      <c r="I654" s="20">
        <f t="shared" si="203"/>
        <v>0</v>
      </c>
      <c r="J654" s="157"/>
      <c r="K654" s="20">
        <f t="shared" si="198"/>
        <v>0</v>
      </c>
      <c r="L654" s="143"/>
      <c r="M654" s="143"/>
      <c r="N654" s="143"/>
      <c r="O654" s="143"/>
      <c r="P654" s="143"/>
      <c r="Q654" s="143"/>
    </row>
    <row r="655" spans="1:17" ht="25.5" hidden="1">
      <c r="A655" s="53" t="s">
        <v>354</v>
      </c>
      <c r="B655" s="54" t="s">
        <v>299</v>
      </c>
      <c r="C655" s="54" t="str">
        <f t="shared" si="215"/>
        <v>99 9 00 60530</v>
      </c>
      <c r="D655" s="76" t="s">
        <v>32</v>
      </c>
      <c r="E655" s="76" t="s">
        <v>34</v>
      </c>
      <c r="F655" s="76" t="s">
        <v>355</v>
      </c>
      <c r="G655" s="103">
        <f>G656</f>
        <v>0</v>
      </c>
      <c r="H655" s="103">
        <f>H656</f>
        <v>0</v>
      </c>
      <c r="I655" s="20">
        <f t="shared" si="203"/>
        <v>0</v>
      </c>
      <c r="J655" s="157"/>
      <c r="K655" s="20">
        <f t="shared" si="198"/>
        <v>0</v>
      </c>
      <c r="L655" s="143"/>
      <c r="M655" s="143"/>
      <c r="N655" s="143"/>
      <c r="O655" s="143"/>
      <c r="P655" s="143"/>
      <c r="Q655" s="143"/>
    </row>
    <row r="656" spans="1:17" ht="25.5" hidden="1">
      <c r="A656" s="53" t="s">
        <v>289</v>
      </c>
      <c r="B656" s="54" t="s">
        <v>299</v>
      </c>
      <c r="C656" s="54" t="str">
        <f t="shared" si="215"/>
        <v>99 9 00 60530</v>
      </c>
      <c r="D656" s="76" t="s">
        <v>32</v>
      </c>
      <c r="E656" s="76" t="s">
        <v>34</v>
      </c>
      <c r="F656" s="76" t="s">
        <v>288</v>
      </c>
      <c r="G656" s="103">
        <f>'приложение 6'!H291</f>
        <v>0</v>
      </c>
      <c r="H656" s="103">
        <f>'приложение 6'!I291</f>
        <v>0</v>
      </c>
      <c r="I656" s="20">
        <f t="shared" si="203"/>
        <v>0</v>
      </c>
      <c r="J656" s="157"/>
      <c r="K656" s="20">
        <f t="shared" si="198"/>
        <v>0</v>
      </c>
      <c r="L656" s="143"/>
      <c r="M656" s="143"/>
      <c r="N656" s="143"/>
      <c r="O656" s="143"/>
      <c r="P656" s="143"/>
      <c r="Q656" s="143"/>
    </row>
    <row r="657" spans="1:17" ht="12.75" hidden="1">
      <c r="A657" s="53" t="s">
        <v>356</v>
      </c>
      <c r="B657" s="54" t="s">
        <v>299</v>
      </c>
      <c r="C657" s="54" t="str">
        <f t="shared" si="215"/>
        <v>99 9 00 60530</v>
      </c>
      <c r="D657" s="76" t="s">
        <v>32</v>
      </c>
      <c r="E657" s="76" t="s">
        <v>34</v>
      </c>
      <c r="F657" s="76" t="s">
        <v>357</v>
      </c>
      <c r="G657" s="103">
        <f>G658</f>
        <v>0</v>
      </c>
      <c r="H657" s="103">
        <f>H658</f>
        <v>0</v>
      </c>
      <c r="I657" s="20">
        <f t="shared" si="203"/>
        <v>0</v>
      </c>
      <c r="J657" s="157"/>
      <c r="K657" s="20">
        <f t="shared" si="198"/>
        <v>0</v>
      </c>
      <c r="L657" s="143"/>
      <c r="M657" s="143"/>
      <c r="N657" s="143"/>
      <c r="O657" s="143"/>
      <c r="P657" s="143"/>
      <c r="Q657" s="143"/>
    </row>
    <row r="658" spans="1:17" ht="12.75" hidden="1">
      <c r="A658" s="53" t="s">
        <v>368</v>
      </c>
      <c r="B658" s="54" t="s">
        <v>299</v>
      </c>
      <c r="C658" s="54" t="str">
        <f t="shared" si="215"/>
        <v>99 9 00 60530</v>
      </c>
      <c r="D658" s="76" t="s">
        <v>32</v>
      </c>
      <c r="E658" s="76" t="s">
        <v>34</v>
      </c>
      <c r="F658" s="76" t="s">
        <v>369</v>
      </c>
      <c r="G658" s="103">
        <f>'приложение 6'!FJ87</f>
        <v>0</v>
      </c>
      <c r="H658" s="103">
        <f>'приложение 6'!FK87</f>
        <v>0</v>
      </c>
      <c r="I658" s="20">
        <f t="shared" si="203"/>
        <v>0</v>
      </c>
      <c r="J658" s="157"/>
      <c r="K658" s="20">
        <f t="shared" si="198"/>
        <v>0</v>
      </c>
      <c r="L658" s="143"/>
      <c r="M658" s="143"/>
      <c r="N658" s="143"/>
      <c r="O658" s="143"/>
      <c r="P658" s="143"/>
      <c r="Q658" s="143"/>
    </row>
    <row r="659" spans="1:17" ht="12.75">
      <c r="A659" s="53" t="s">
        <v>39</v>
      </c>
      <c r="B659" s="54"/>
      <c r="C659" s="54" t="s">
        <v>639</v>
      </c>
      <c r="D659" s="76" t="s">
        <v>35</v>
      </c>
      <c r="E659" s="76"/>
      <c r="F659" s="76"/>
      <c r="G659" s="103"/>
      <c r="H659" s="103"/>
      <c r="I659" s="20"/>
      <c r="J659" s="20">
        <f>J660</f>
        <v>403.08700000000005</v>
      </c>
      <c r="K659" s="20">
        <f t="shared" si="198"/>
        <v>403.08700000000005</v>
      </c>
      <c r="L659" s="90"/>
      <c r="M659" s="90"/>
      <c r="N659" s="90"/>
      <c r="O659" s="90"/>
      <c r="P659" s="90"/>
      <c r="Q659" s="90"/>
    </row>
    <row r="660" spans="1:17" ht="12.75">
      <c r="A660" s="53" t="s">
        <v>14</v>
      </c>
      <c r="B660" s="54"/>
      <c r="C660" s="54" t="s">
        <v>639</v>
      </c>
      <c r="D660" s="76" t="s">
        <v>35</v>
      </c>
      <c r="E660" s="76" t="s">
        <v>29</v>
      </c>
      <c r="F660" s="76"/>
      <c r="G660" s="103"/>
      <c r="H660" s="103"/>
      <c r="I660" s="20"/>
      <c r="J660" s="20">
        <f>J661+J663</f>
        <v>403.08700000000005</v>
      </c>
      <c r="K660" s="20">
        <f t="shared" si="198"/>
        <v>403.08700000000005</v>
      </c>
      <c r="L660" s="90"/>
      <c r="M660" s="90"/>
      <c r="N660" s="90"/>
      <c r="O660" s="90"/>
      <c r="P660" s="90"/>
      <c r="Q660" s="90"/>
    </row>
    <row r="661" spans="1:17" ht="25.5">
      <c r="A661" s="53" t="s">
        <v>354</v>
      </c>
      <c r="B661" s="54"/>
      <c r="C661" s="54" t="s">
        <v>639</v>
      </c>
      <c r="D661" s="76" t="s">
        <v>35</v>
      </c>
      <c r="E661" s="76" t="s">
        <v>29</v>
      </c>
      <c r="F661" s="76" t="s">
        <v>355</v>
      </c>
      <c r="G661" s="103"/>
      <c r="H661" s="103"/>
      <c r="I661" s="20"/>
      <c r="J661" s="20">
        <f>J662</f>
        <v>372.523</v>
      </c>
      <c r="K661" s="20">
        <f t="shared" si="198"/>
        <v>372.523</v>
      </c>
      <c r="L661" s="90"/>
      <c r="M661" s="90"/>
      <c r="N661" s="90"/>
      <c r="O661" s="90"/>
      <c r="P661" s="90"/>
      <c r="Q661" s="90"/>
    </row>
    <row r="662" spans="1:17" ht="25.5">
      <c r="A662" s="53" t="s">
        <v>289</v>
      </c>
      <c r="B662" s="54"/>
      <c r="C662" s="54" t="s">
        <v>639</v>
      </c>
      <c r="D662" s="76" t="s">
        <v>35</v>
      </c>
      <c r="E662" s="76" t="s">
        <v>29</v>
      </c>
      <c r="F662" s="76" t="s">
        <v>288</v>
      </c>
      <c r="G662" s="103"/>
      <c r="H662" s="103"/>
      <c r="I662" s="20"/>
      <c r="J662" s="20">
        <f>'приложение 6'!K442</f>
        <v>372.523</v>
      </c>
      <c r="K662" s="20">
        <f t="shared" si="198"/>
        <v>372.523</v>
      </c>
      <c r="L662" s="90"/>
      <c r="M662" s="90"/>
      <c r="N662" s="90"/>
      <c r="O662" s="90"/>
      <c r="P662" s="90"/>
      <c r="Q662" s="90"/>
    </row>
    <row r="663" spans="1:17" ht="12.75">
      <c r="A663" s="53" t="s">
        <v>356</v>
      </c>
      <c r="B663" s="54"/>
      <c r="C663" s="54" t="s">
        <v>639</v>
      </c>
      <c r="D663" s="76" t="s">
        <v>35</v>
      </c>
      <c r="E663" s="76" t="s">
        <v>29</v>
      </c>
      <c r="F663" s="76" t="s">
        <v>357</v>
      </c>
      <c r="G663" s="103"/>
      <c r="H663" s="103"/>
      <c r="I663" s="20"/>
      <c r="J663" s="20">
        <f>J664</f>
        <v>30.564</v>
      </c>
      <c r="K663" s="20">
        <f t="shared" si="198"/>
        <v>30.564</v>
      </c>
      <c r="L663" s="90"/>
      <c r="M663" s="90"/>
      <c r="N663" s="90"/>
      <c r="O663" s="90"/>
      <c r="P663" s="90"/>
      <c r="Q663" s="90"/>
    </row>
    <row r="664" spans="1:17" ht="12.75">
      <c r="A664" s="53" t="s">
        <v>368</v>
      </c>
      <c r="B664" s="54"/>
      <c r="C664" s="54" t="s">
        <v>639</v>
      </c>
      <c r="D664" s="76" t="s">
        <v>35</v>
      </c>
      <c r="E664" s="76" t="s">
        <v>29</v>
      </c>
      <c r="F664" s="76" t="s">
        <v>369</v>
      </c>
      <c r="G664" s="103"/>
      <c r="H664" s="103"/>
      <c r="I664" s="20"/>
      <c r="J664" s="20">
        <f>'приложение 6'!K444</f>
        <v>30.564</v>
      </c>
      <c r="K664" s="20">
        <f aca="true" t="shared" si="216" ref="K664:K678">I664+J664</f>
        <v>30.564</v>
      </c>
      <c r="L664" s="90"/>
      <c r="M664" s="90"/>
      <c r="N664" s="90"/>
      <c r="O664" s="90"/>
      <c r="P664" s="90"/>
      <c r="Q664" s="90"/>
    </row>
    <row r="665" spans="1:17" ht="25.5" hidden="1">
      <c r="A665" s="53" t="s">
        <v>89</v>
      </c>
      <c r="B665" s="54" t="s">
        <v>116</v>
      </c>
      <c r="C665" s="54" t="str">
        <f t="shared" si="215"/>
        <v>99 9 00 70550</v>
      </c>
      <c r="D665" s="76"/>
      <c r="E665" s="76"/>
      <c r="F665" s="76"/>
      <c r="G665" s="103">
        <f aca="true" t="shared" si="217" ref="G665:H668">G666</f>
        <v>0</v>
      </c>
      <c r="H665" s="103">
        <f t="shared" si="217"/>
        <v>0</v>
      </c>
      <c r="I665" s="20">
        <f t="shared" si="203"/>
        <v>0</v>
      </c>
      <c r="J665" s="20"/>
      <c r="K665" s="20">
        <f t="shared" si="216"/>
        <v>0</v>
      </c>
      <c r="L665" s="90"/>
      <c r="M665" s="90"/>
      <c r="N665" s="90"/>
      <c r="O665" s="90"/>
      <c r="P665" s="90"/>
      <c r="Q665" s="90"/>
    </row>
    <row r="666" spans="1:17" ht="12.75" hidden="1">
      <c r="A666" s="53" t="s">
        <v>6</v>
      </c>
      <c r="B666" s="54" t="s">
        <v>116</v>
      </c>
      <c r="C666" s="54" t="str">
        <f t="shared" si="215"/>
        <v>99 9 00 70550</v>
      </c>
      <c r="D666" s="76" t="s">
        <v>29</v>
      </c>
      <c r="E666" s="76"/>
      <c r="F666" s="76"/>
      <c r="G666" s="103">
        <f t="shared" si="217"/>
        <v>0</v>
      </c>
      <c r="H666" s="103">
        <f t="shared" si="217"/>
        <v>0</v>
      </c>
      <c r="I666" s="20">
        <f t="shared" si="203"/>
        <v>0</v>
      </c>
      <c r="J666" s="20"/>
      <c r="K666" s="20">
        <f t="shared" si="216"/>
        <v>0</v>
      </c>
      <c r="L666" s="90"/>
      <c r="M666" s="90"/>
      <c r="N666" s="90"/>
      <c r="O666" s="90"/>
      <c r="P666" s="90"/>
      <c r="Q666" s="90"/>
    </row>
    <row r="667" spans="1:17" ht="25.5" hidden="1">
      <c r="A667" s="53" t="s">
        <v>7</v>
      </c>
      <c r="B667" s="54" t="s">
        <v>116</v>
      </c>
      <c r="C667" s="54" t="str">
        <f t="shared" si="215"/>
        <v>99 9 00 70550</v>
      </c>
      <c r="D667" s="76" t="s">
        <v>29</v>
      </c>
      <c r="E667" s="76" t="s">
        <v>34</v>
      </c>
      <c r="F667" s="76"/>
      <c r="G667" s="103">
        <f t="shared" si="217"/>
        <v>0</v>
      </c>
      <c r="H667" s="103">
        <f t="shared" si="217"/>
        <v>0</v>
      </c>
      <c r="I667" s="20">
        <f t="shared" si="203"/>
        <v>0</v>
      </c>
      <c r="J667" s="20"/>
      <c r="K667" s="20">
        <f t="shared" si="216"/>
        <v>0</v>
      </c>
      <c r="L667" s="90"/>
      <c r="M667" s="90"/>
      <c r="N667" s="90"/>
      <c r="O667" s="90"/>
      <c r="P667" s="90"/>
      <c r="Q667" s="90"/>
    </row>
    <row r="668" spans="1:17" ht="25.5" hidden="1">
      <c r="A668" s="53" t="s">
        <v>354</v>
      </c>
      <c r="B668" s="54" t="s">
        <v>116</v>
      </c>
      <c r="C668" s="54" t="str">
        <f t="shared" si="215"/>
        <v>99 9 00 70550</v>
      </c>
      <c r="D668" s="76" t="s">
        <v>29</v>
      </c>
      <c r="E668" s="76" t="s">
        <v>34</v>
      </c>
      <c r="F668" s="76" t="s">
        <v>355</v>
      </c>
      <c r="G668" s="103">
        <f t="shared" si="217"/>
        <v>0</v>
      </c>
      <c r="H668" s="103">
        <f t="shared" si="217"/>
        <v>0</v>
      </c>
      <c r="I668" s="20">
        <f t="shared" si="203"/>
        <v>0</v>
      </c>
      <c r="J668" s="20"/>
      <c r="K668" s="20">
        <f t="shared" si="216"/>
        <v>0</v>
      </c>
      <c r="L668" s="90"/>
      <c r="M668" s="90"/>
      <c r="N668" s="90"/>
      <c r="O668" s="90"/>
      <c r="P668" s="90"/>
      <c r="Q668" s="90"/>
    </row>
    <row r="669" spans="1:17" ht="25.5" hidden="1">
      <c r="A669" s="53" t="s">
        <v>289</v>
      </c>
      <c r="B669" s="54" t="s">
        <v>116</v>
      </c>
      <c r="C669" s="54" t="str">
        <f t="shared" si="215"/>
        <v>99 9 00 70550</v>
      </c>
      <c r="D669" s="76" t="s">
        <v>29</v>
      </c>
      <c r="E669" s="76" t="s">
        <v>34</v>
      </c>
      <c r="F669" s="76" t="s">
        <v>288</v>
      </c>
      <c r="G669" s="103">
        <f>'приложение 6'!H102</f>
        <v>0</v>
      </c>
      <c r="H669" s="103">
        <f>'приложение 6'!I102</f>
        <v>0</v>
      </c>
      <c r="I669" s="20">
        <f t="shared" si="203"/>
        <v>0</v>
      </c>
      <c r="J669" s="20"/>
      <c r="K669" s="20">
        <f t="shared" si="216"/>
        <v>0</v>
      </c>
      <c r="L669" s="90"/>
      <c r="M669" s="90"/>
      <c r="N669" s="90"/>
      <c r="O669" s="90"/>
      <c r="P669" s="90"/>
      <c r="Q669" s="90"/>
    </row>
    <row r="670" spans="1:17" ht="25.5">
      <c r="A670" s="179" t="s">
        <v>641</v>
      </c>
      <c r="B670" s="54"/>
      <c r="C670" s="54" t="s">
        <v>640</v>
      </c>
      <c r="D670" s="76"/>
      <c r="E670" s="76"/>
      <c r="F670" s="76"/>
      <c r="G670" s="103"/>
      <c r="H670" s="103"/>
      <c r="I670" s="20"/>
      <c r="J670" s="20">
        <f>J671</f>
        <v>2568.074</v>
      </c>
      <c r="K670" s="20">
        <f t="shared" si="216"/>
        <v>2568.074</v>
      </c>
      <c r="L670" s="90"/>
      <c r="M670" s="90"/>
      <c r="N670" s="90"/>
      <c r="O670" s="90"/>
      <c r="P670" s="90"/>
      <c r="Q670" s="90"/>
    </row>
    <row r="671" spans="1:17" ht="12.75">
      <c r="A671" s="53" t="s">
        <v>592</v>
      </c>
      <c r="B671" s="54"/>
      <c r="C671" s="54" t="s">
        <v>640</v>
      </c>
      <c r="D671" s="76" t="s">
        <v>35</v>
      </c>
      <c r="E671" s="76"/>
      <c r="F671" s="76"/>
      <c r="G671" s="103"/>
      <c r="H671" s="103"/>
      <c r="I671" s="20"/>
      <c r="J671" s="20">
        <f>J672</f>
        <v>2568.074</v>
      </c>
      <c r="K671" s="20">
        <f t="shared" si="216"/>
        <v>2568.074</v>
      </c>
      <c r="L671" s="90"/>
      <c r="M671" s="90"/>
      <c r="N671" s="90"/>
      <c r="O671" s="90"/>
      <c r="P671" s="90"/>
      <c r="Q671" s="90"/>
    </row>
    <row r="672" spans="1:17" ht="12.75">
      <c r="A672" s="53" t="s">
        <v>72</v>
      </c>
      <c r="B672" s="54"/>
      <c r="C672" s="54" t="s">
        <v>640</v>
      </c>
      <c r="D672" s="76" t="s">
        <v>35</v>
      </c>
      <c r="E672" s="76" t="s">
        <v>35</v>
      </c>
      <c r="F672" s="76"/>
      <c r="G672" s="103"/>
      <c r="H672" s="103"/>
      <c r="I672" s="20"/>
      <c r="J672" s="20">
        <f>J673+J675+J677</f>
        <v>2568.074</v>
      </c>
      <c r="K672" s="20">
        <f t="shared" si="216"/>
        <v>2568.074</v>
      </c>
      <c r="L672" s="90"/>
      <c r="M672" s="90"/>
      <c r="N672" s="90"/>
      <c r="O672" s="90"/>
      <c r="P672" s="90"/>
      <c r="Q672" s="90"/>
    </row>
    <row r="673" spans="1:17" ht="38.25">
      <c r="A673" s="63" t="s">
        <v>352</v>
      </c>
      <c r="B673" s="54"/>
      <c r="C673" s="54" t="s">
        <v>640</v>
      </c>
      <c r="D673" s="76" t="s">
        <v>35</v>
      </c>
      <c r="E673" s="76" t="s">
        <v>35</v>
      </c>
      <c r="F673" s="76" t="s">
        <v>353</v>
      </c>
      <c r="G673" s="103"/>
      <c r="H673" s="103"/>
      <c r="I673" s="20"/>
      <c r="J673" s="20">
        <f>J674</f>
        <v>1193.88</v>
      </c>
      <c r="K673" s="20">
        <f t="shared" si="216"/>
        <v>1193.88</v>
      </c>
      <c r="L673" s="90"/>
      <c r="M673" s="90"/>
      <c r="N673" s="90"/>
      <c r="O673" s="90"/>
      <c r="P673" s="90"/>
      <c r="Q673" s="90"/>
    </row>
    <row r="674" spans="1:17" ht="12.75">
      <c r="A674" s="53" t="s">
        <v>367</v>
      </c>
      <c r="B674" s="54"/>
      <c r="C674" s="54" t="s">
        <v>640</v>
      </c>
      <c r="D674" s="76" t="s">
        <v>35</v>
      </c>
      <c r="E674" s="76" t="s">
        <v>35</v>
      </c>
      <c r="F674" s="76" t="s">
        <v>366</v>
      </c>
      <c r="G674" s="103"/>
      <c r="H674" s="103"/>
      <c r="I674" s="20"/>
      <c r="J674" s="20">
        <f>'приложение 6'!K463</f>
        <v>1193.88</v>
      </c>
      <c r="K674" s="20">
        <f t="shared" si="216"/>
        <v>1193.88</v>
      </c>
      <c r="L674" s="90"/>
      <c r="M674" s="90"/>
      <c r="N674" s="90"/>
      <c r="O674" s="90"/>
      <c r="P674" s="90"/>
      <c r="Q674" s="90"/>
    </row>
    <row r="675" spans="1:17" ht="25.5">
      <c r="A675" s="53" t="s">
        <v>354</v>
      </c>
      <c r="B675" s="54"/>
      <c r="C675" s="54" t="s">
        <v>640</v>
      </c>
      <c r="D675" s="76" t="s">
        <v>35</v>
      </c>
      <c r="E675" s="76" t="s">
        <v>35</v>
      </c>
      <c r="F675" s="76" t="s">
        <v>355</v>
      </c>
      <c r="G675" s="103"/>
      <c r="H675" s="103"/>
      <c r="I675" s="20"/>
      <c r="J675" s="20">
        <f>J676</f>
        <v>1064.563</v>
      </c>
      <c r="K675" s="20">
        <f t="shared" si="216"/>
        <v>1064.563</v>
      </c>
      <c r="L675" s="90"/>
      <c r="M675" s="90"/>
      <c r="N675" s="90"/>
      <c r="O675" s="90"/>
      <c r="P675" s="90"/>
      <c r="Q675" s="90"/>
    </row>
    <row r="676" spans="1:17" ht="25.5">
      <c r="A676" s="53" t="s">
        <v>289</v>
      </c>
      <c r="B676" s="54"/>
      <c r="C676" s="54" t="s">
        <v>640</v>
      </c>
      <c r="D676" s="76" t="s">
        <v>35</v>
      </c>
      <c r="E676" s="76" t="s">
        <v>35</v>
      </c>
      <c r="F676" s="76" t="s">
        <v>288</v>
      </c>
      <c r="G676" s="103"/>
      <c r="H676" s="103"/>
      <c r="I676" s="20"/>
      <c r="J676" s="20">
        <f>'приложение 6'!K465</f>
        <v>1064.563</v>
      </c>
      <c r="K676" s="20">
        <f t="shared" si="216"/>
        <v>1064.563</v>
      </c>
      <c r="L676" s="90"/>
      <c r="M676" s="90"/>
      <c r="N676" s="90"/>
      <c r="O676" s="90"/>
      <c r="P676" s="90"/>
      <c r="Q676" s="90"/>
    </row>
    <row r="677" spans="1:17" ht="12.75">
      <c r="A677" s="66" t="s">
        <v>356</v>
      </c>
      <c r="B677" s="54"/>
      <c r="C677" s="54" t="s">
        <v>640</v>
      </c>
      <c r="D677" s="76" t="s">
        <v>35</v>
      </c>
      <c r="E677" s="76" t="s">
        <v>35</v>
      </c>
      <c r="F677" s="76" t="s">
        <v>357</v>
      </c>
      <c r="G677" s="103"/>
      <c r="H677" s="103"/>
      <c r="I677" s="20"/>
      <c r="J677" s="20">
        <f>J678</f>
        <v>309.631</v>
      </c>
      <c r="K677" s="20">
        <f t="shared" si="216"/>
        <v>309.631</v>
      </c>
      <c r="L677" s="90"/>
      <c r="M677" s="90"/>
      <c r="N677" s="90"/>
      <c r="O677" s="90"/>
      <c r="P677" s="90"/>
      <c r="Q677" s="90"/>
    </row>
    <row r="678" spans="1:17" ht="12.75">
      <c r="A678" s="66" t="s">
        <v>292</v>
      </c>
      <c r="B678" s="54"/>
      <c r="C678" s="54" t="s">
        <v>640</v>
      </c>
      <c r="D678" s="76" t="s">
        <v>35</v>
      </c>
      <c r="E678" s="76" t="s">
        <v>35</v>
      </c>
      <c r="F678" s="76" t="s">
        <v>287</v>
      </c>
      <c r="G678" s="103"/>
      <c r="H678" s="103"/>
      <c r="I678" s="20"/>
      <c r="J678" s="20">
        <f>'приложение 6'!K467</f>
        <v>309.631</v>
      </c>
      <c r="K678" s="20">
        <f t="shared" si="216"/>
        <v>309.631</v>
      </c>
      <c r="L678" s="90"/>
      <c r="M678" s="90"/>
      <c r="N678" s="90"/>
      <c r="O678" s="90"/>
      <c r="P678" s="90"/>
      <c r="Q678" s="90"/>
    </row>
    <row r="679" spans="1:11" ht="24.75" customHeight="1" hidden="1">
      <c r="A679" s="53" t="s">
        <v>417</v>
      </c>
      <c r="B679" s="54" t="s">
        <v>416</v>
      </c>
      <c r="C679" s="54" t="str">
        <f t="shared" si="215"/>
        <v>99 9 00 76510</v>
      </c>
      <c r="D679" s="76"/>
      <c r="E679" s="76"/>
      <c r="F679" s="76"/>
      <c r="G679" s="103">
        <f aca="true" t="shared" si="218" ref="G679:H682">G680</f>
        <v>0</v>
      </c>
      <c r="H679" s="103">
        <f t="shared" si="218"/>
        <v>0</v>
      </c>
      <c r="I679" s="20">
        <f t="shared" si="203"/>
        <v>0</v>
      </c>
      <c r="J679" s="157"/>
      <c r="K679" s="157"/>
    </row>
    <row r="680" spans="1:11" ht="12.75" hidden="1">
      <c r="A680" s="53" t="s">
        <v>9</v>
      </c>
      <c r="B680" s="54" t="s">
        <v>416</v>
      </c>
      <c r="C680" s="54" t="str">
        <f t="shared" si="215"/>
        <v>99 9 00 76510</v>
      </c>
      <c r="D680" s="76" t="s">
        <v>32</v>
      </c>
      <c r="E680" s="76"/>
      <c r="F680" s="76"/>
      <c r="G680" s="103">
        <f t="shared" si="218"/>
        <v>0</v>
      </c>
      <c r="H680" s="103">
        <f t="shared" si="218"/>
        <v>0</v>
      </c>
      <c r="I680" s="20">
        <f t="shared" si="203"/>
        <v>0</v>
      </c>
      <c r="J680" s="157"/>
      <c r="K680" s="157"/>
    </row>
    <row r="681" spans="1:11" ht="16.5" customHeight="1" hidden="1">
      <c r="A681" s="53" t="s">
        <v>11</v>
      </c>
      <c r="B681" s="54" t="s">
        <v>416</v>
      </c>
      <c r="C681" s="54" t="str">
        <f t="shared" si="215"/>
        <v>99 9 00 76510</v>
      </c>
      <c r="D681" s="76" t="s">
        <v>32</v>
      </c>
      <c r="E681" s="76" t="s">
        <v>132</v>
      </c>
      <c r="F681" s="76"/>
      <c r="G681" s="103">
        <f t="shared" si="218"/>
        <v>0</v>
      </c>
      <c r="H681" s="103">
        <f t="shared" si="218"/>
        <v>0</v>
      </c>
      <c r="I681" s="20">
        <f t="shared" si="203"/>
        <v>0</v>
      </c>
      <c r="J681" s="157"/>
      <c r="K681" s="157"/>
    </row>
    <row r="682" spans="1:11" ht="25.5" hidden="1">
      <c r="A682" s="53" t="s">
        <v>354</v>
      </c>
      <c r="B682" s="54" t="s">
        <v>416</v>
      </c>
      <c r="C682" s="54" t="str">
        <f t="shared" si="215"/>
        <v>99 9 00 76510</v>
      </c>
      <c r="D682" s="76" t="s">
        <v>32</v>
      </c>
      <c r="E682" s="76" t="s">
        <v>132</v>
      </c>
      <c r="F682" s="76" t="s">
        <v>355</v>
      </c>
      <c r="G682" s="103">
        <f t="shared" si="218"/>
        <v>0</v>
      </c>
      <c r="H682" s="103">
        <f t="shared" si="218"/>
        <v>0</v>
      </c>
      <c r="I682" s="20">
        <f t="shared" si="203"/>
        <v>0</v>
      </c>
      <c r="J682" s="157"/>
      <c r="K682" s="157"/>
    </row>
    <row r="683" spans="1:11" ht="25.5" hidden="1">
      <c r="A683" s="53" t="s">
        <v>289</v>
      </c>
      <c r="B683" s="54" t="s">
        <v>416</v>
      </c>
      <c r="C683" s="54" t="str">
        <f t="shared" si="215"/>
        <v>99 9 00 76510</v>
      </c>
      <c r="D683" s="76" t="s">
        <v>32</v>
      </c>
      <c r="E683" s="76" t="s">
        <v>132</v>
      </c>
      <c r="F683" s="76" t="s">
        <v>288</v>
      </c>
      <c r="G683" s="103">
        <f>'приложение 6'!H166</f>
        <v>0</v>
      </c>
      <c r="H683" s="103">
        <f>'приложение 6'!I166</f>
        <v>0</v>
      </c>
      <c r="I683" s="20">
        <f t="shared" si="203"/>
        <v>0</v>
      </c>
      <c r="J683" s="157"/>
      <c r="K683" s="157"/>
    </row>
    <row r="684" spans="1:11" ht="27" customHeight="1" hidden="1">
      <c r="A684" s="53" t="s">
        <v>552</v>
      </c>
      <c r="B684" s="54" t="s">
        <v>551</v>
      </c>
      <c r="C684" s="54" t="str">
        <f>REPLACE(REPLACE(REPLACE(B684,3,," "),5,," "),8,," ")</f>
        <v>99 9 00 76530</v>
      </c>
      <c r="D684" s="76"/>
      <c r="E684" s="76"/>
      <c r="F684" s="76"/>
      <c r="G684" s="103">
        <f aca="true" t="shared" si="219" ref="G684:H687">G685</f>
        <v>0</v>
      </c>
      <c r="H684" s="103">
        <f t="shared" si="219"/>
        <v>0</v>
      </c>
      <c r="I684" s="20">
        <f t="shared" si="203"/>
        <v>0</v>
      </c>
      <c r="J684" s="157"/>
      <c r="K684" s="157"/>
    </row>
    <row r="685" spans="1:11" ht="12.75" hidden="1">
      <c r="A685" s="53" t="s">
        <v>9</v>
      </c>
      <c r="B685" s="54" t="s">
        <v>551</v>
      </c>
      <c r="C685" s="54" t="str">
        <f>REPLACE(REPLACE(REPLACE(B685,3,," "),5,," "),8,," ")</f>
        <v>99 9 00 76530</v>
      </c>
      <c r="D685" s="76" t="s">
        <v>32</v>
      </c>
      <c r="E685" s="76"/>
      <c r="F685" s="76"/>
      <c r="G685" s="103">
        <f t="shared" si="219"/>
        <v>0</v>
      </c>
      <c r="H685" s="103">
        <f t="shared" si="219"/>
        <v>0</v>
      </c>
      <c r="I685" s="20">
        <f t="shared" si="203"/>
        <v>0</v>
      </c>
      <c r="J685" s="157"/>
      <c r="K685" s="157"/>
    </row>
    <row r="686" spans="1:11" ht="16.5" customHeight="1" hidden="1">
      <c r="A686" s="53" t="s">
        <v>11</v>
      </c>
      <c r="B686" s="54" t="s">
        <v>551</v>
      </c>
      <c r="C686" s="54" t="str">
        <f>REPLACE(REPLACE(REPLACE(B686,3,," "),5,," "),8,," ")</f>
        <v>99 9 00 76530</v>
      </c>
      <c r="D686" s="76" t="s">
        <v>32</v>
      </c>
      <c r="E686" s="76" t="s">
        <v>132</v>
      </c>
      <c r="F686" s="76"/>
      <c r="G686" s="103">
        <f t="shared" si="219"/>
        <v>0</v>
      </c>
      <c r="H686" s="103">
        <f t="shared" si="219"/>
        <v>0</v>
      </c>
      <c r="I686" s="20">
        <f t="shared" si="203"/>
        <v>0</v>
      </c>
      <c r="J686" s="157"/>
      <c r="K686" s="157"/>
    </row>
    <row r="687" spans="1:11" ht="12.75" hidden="1">
      <c r="A687" s="53" t="s">
        <v>356</v>
      </c>
      <c r="B687" s="54" t="s">
        <v>551</v>
      </c>
      <c r="C687" s="54" t="str">
        <f>REPLACE(REPLACE(REPLACE(B687,3,," "),5,," "),8,," ")</f>
        <v>99 9 00 76530</v>
      </c>
      <c r="D687" s="76" t="s">
        <v>32</v>
      </c>
      <c r="E687" s="76" t="s">
        <v>132</v>
      </c>
      <c r="F687" s="76" t="s">
        <v>357</v>
      </c>
      <c r="G687" s="103">
        <f t="shared" si="219"/>
        <v>0</v>
      </c>
      <c r="H687" s="103">
        <f t="shared" si="219"/>
        <v>0</v>
      </c>
      <c r="I687" s="20">
        <f aca="true" t="shared" si="220" ref="I687:I692">G687+H687</f>
        <v>0</v>
      </c>
      <c r="J687" s="157"/>
      <c r="K687" s="157"/>
    </row>
    <row r="688" spans="1:11" ht="38.25" hidden="1">
      <c r="A688" s="53" t="s">
        <v>395</v>
      </c>
      <c r="B688" s="54" t="s">
        <v>551</v>
      </c>
      <c r="C688" s="54" t="str">
        <f>REPLACE(REPLACE(REPLACE(B688,3,," "),5,," "),8,," ")</f>
        <v>99 9 00 76530</v>
      </c>
      <c r="D688" s="76" t="s">
        <v>32</v>
      </c>
      <c r="E688" s="76" t="s">
        <v>132</v>
      </c>
      <c r="F688" s="76" t="s">
        <v>68</v>
      </c>
      <c r="G688" s="103">
        <f>'приложение 6'!H195</f>
        <v>0</v>
      </c>
      <c r="H688" s="103">
        <f>'приложение 6'!I195</f>
        <v>0</v>
      </c>
      <c r="I688" s="20">
        <f t="shared" si="220"/>
        <v>0</v>
      </c>
      <c r="J688" s="157"/>
      <c r="K688" s="157"/>
    </row>
    <row r="689" spans="1:11" ht="12.75" hidden="1">
      <c r="A689" s="73" t="s">
        <v>592</v>
      </c>
      <c r="B689" s="116"/>
      <c r="C689" s="123" t="s">
        <v>569</v>
      </c>
      <c r="D689" s="76" t="s">
        <v>35</v>
      </c>
      <c r="E689" s="76"/>
      <c r="F689" s="123"/>
      <c r="G689" s="103"/>
      <c r="H689" s="103"/>
      <c r="I689" s="20">
        <f t="shared" si="220"/>
        <v>0</v>
      </c>
      <c r="J689" s="157"/>
      <c r="K689" s="157"/>
    </row>
    <row r="690" spans="1:11" ht="12.75" hidden="1">
      <c r="A690" s="73" t="s">
        <v>13</v>
      </c>
      <c r="B690" s="116"/>
      <c r="C690" s="123" t="s">
        <v>569</v>
      </c>
      <c r="D690" s="76" t="s">
        <v>35</v>
      </c>
      <c r="E690" s="76" t="s">
        <v>31</v>
      </c>
      <c r="F690" s="123"/>
      <c r="G690" s="103"/>
      <c r="H690" s="103"/>
      <c r="I690" s="20">
        <f t="shared" si="220"/>
        <v>0</v>
      </c>
      <c r="J690" s="157"/>
      <c r="K690" s="157"/>
    </row>
    <row r="691" spans="1:11" ht="12.75" hidden="1">
      <c r="A691" s="73" t="s">
        <v>356</v>
      </c>
      <c r="B691" s="116"/>
      <c r="C691" s="123" t="s">
        <v>569</v>
      </c>
      <c r="D691" s="76" t="s">
        <v>35</v>
      </c>
      <c r="E691" s="76" t="s">
        <v>31</v>
      </c>
      <c r="F691" s="123">
        <v>800</v>
      </c>
      <c r="G691" s="103"/>
      <c r="H691" s="103"/>
      <c r="I691" s="20">
        <f t="shared" si="220"/>
        <v>0</v>
      </c>
      <c r="J691" s="157"/>
      <c r="K691" s="157"/>
    </row>
    <row r="692" spans="1:11" ht="38.25" hidden="1">
      <c r="A692" s="53" t="s">
        <v>395</v>
      </c>
      <c r="B692" s="116"/>
      <c r="C692" s="123" t="s">
        <v>569</v>
      </c>
      <c r="D692" s="76" t="s">
        <v>35</v>
      </c>
      <c r="E692" s="76" t="s">
        <v>31</v>
      </c>
      <c r="F692" s="123">
        <v>810</v>
      </c>
      <c r="G692" s="103"/>
      <c r="H692" s="103"/>
      <c r="I692" s="20">
        <f t="shared" si="220"/>
        <v>0</v>
      </c>
      <c r="J692" s="157"/>
      <c r="K692" s="157"/>
    </row>
  </sheetData>
  <sheetProtection/>
  <mergeCells count="4">
    <mergeCell ref="A4:Q4"/>
    <mergeCell ref="K2:Q2"/>
    <mergeCell ref="K3:Q3"/>
    <mergeCell ref="K1:R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46.28125" style="24" customWidth="1"/>
    <col min="2" max="2" width="31.8515625" style="25" customWidth="1"/>
    <col min="3" max="3" width="15.8515625" style="24" hidden="1" customWidth="1"/>
    <col min="4" max="4" width="13.57421875" style="24" hidden="1" customWidth="1"/>
    <col min="5" max="5" width="14.8515625" style="24" customWidth="1"/>
    <col min="6" max="6" width="13.57421875" style="24" customWidth="1"/>
    <col min="7" max="7" width="15.57421875" style="24" customWidth="1"/>
    <col min="8" max="16384" width="9.140625" style="24" customWidth="1"/>
  </cols>
  <sheetData>
    <row r="1" spans="2:9" s="1" customFormat="1" ht="15">
      <c r="B1" s="25"/>
      <c r="C1" s="25"/>
      <c r="D1" s="25"/>
      <c r="E1" s="223" t="s">
        <v>668</v>
      </c>
      <c r="F1" s="223"/>
      <c r="G1" s="223"/>
      <c r="H1" s="25"/>
      <c r="I1" s="196"/>
    </row>
    <row r="2" spans="2:10" s="1" customFormat="1" ht="111.75" customHeight="1">
      <c r="B2" s="200"/>
      <c r="C2" s="200"/>
      <c r="D2" s="200"/>
      <c r="E2" s="220" t="s">
        <v>679</v>
      </c>
      <c r="F2" s="220"/>
      <c r="G2" s="220"/>
      <c r="H2" s="200"/>
      <c r="I2" s="200"/>
      <c r="J2" s="200"/>
    </row>
    <row r="3" spans="1:12" s="1" customFormat="1" ht="54" customHeight="1">
      <c r="A3" s="246" t="s">
        <v>667</v>
      </c>
      <c r="B3" s="246"/>
      <c r="C3" s="246"/>
      <c r="D3" s="246"/>
      <c r="E3" s="246"/>
      <c r="F3" s="246"/>
      <c r="G3" s="246"/>
      <c r="H3" s="22"/>
      <c r="I3" s="22"/>
      <c r="J3" s="22"/>
      <c r="K3" s="23"/>
      <c r="L3" s="23"/>
    </row>
    <row r="4" spans="6:12" ht="12.75">
      <c r="F4" s="26"/>
      <c r="G4" s="26"/>
      <c r="H4" s="26"/>
      <c r="I4" s="26"/>
      <c r="J4" s="26"/>
      <c r="K4" s="26"/>
      <c r="L4" s="26"/>
    </row>
    <row r="6" spans="1:7" ht="15.75">
      <c r="A6" s="221" t="s">
        <v>561</v>
      </c>
      <c r="B6" s="221"/>
      <c r="C6" s="221"/>
      <c r="D6" s="221"/>
      <c r="E6" s="221"/>
      <c r="F6" s="221"/>
      <c r="G6" s="221"/>
    </row>
    <row r="7" spans="1:7" ht="15.75">
      <c r="A7" s="221" t="s">
        <v>562</v>
      </c>
      <c r="B7" s="221"/>
      <c r="C7" s="221"/>
      <c r="D7" s="221"/>
      <c r="E7" s="221"/>
      <c r="F7" s="221"/>
      <c r="G7" s="221"/>
    </row>
    <row r="8" spans="1:7" ht="15.75">
      <c r="A8" s="221" t="s">
        <v>627</v>
      </c>
      <c r="B8" s="221"/>
      <c r="C8" s="221"/>
      <c r="D8" s="221"/>
      <c r="E8" s="221"/>
      <c r="F8" s="221"/>
      <c r="G8" s="221"/>
    </row>
    <row r="9" spans="1:7" ht="15.75">
      <c r="A9" s="27"/>
      <c r="B9" s="247" t="s">
        <v>424</v>
      </c>
      <c r="C9" s="247"/>
      <c r="D9" s="247"/>
      <c r="E9" s="247"/>
      <c r="F9" s="247"/>
      <c r="G9" s="247"/>
    </row>
    <row r="10" spans="1:7" ht="31.5">
      <c r="A10" s="28" t="s">
        <v>311</v>
      </c>
      <c r="B10" s="28" t="s">
        <v>563</v>
      </c>
      <c r="C10" s="5" t="s">
        <v>553</v>
      </c>
      <c r="D10" s="5" t="s">
        <v>374</v>
      </c>
      <c r="E10" s="28" t="s">
        <v>553</v>
      </c>
      <c r="F10" s="28" t="s">
        <v>556</v>
      </c>
      <c r="G10" s="28" t="s">
        <v>593</v>
      </c>
    </row>
    <row r="11" spans="1:7" ht="35.25" customHeight="1">
      <c r="A11" s="29" t="s">
        <v>567</v>
      </c>
      <c r="B11" s="29" t="s">
        <v>564</v>
      </c>
      <c r="C11" s="31">
        <f aca="true" t="shared" si="0" ref="C11:G12">C12</f>
        <v>0</v>
      </c>
      <c r="D11" s="31">
        <f t="shared" si="0"/>
        <v>24000</v>
      </c>
      <c r="E11" s="31">
        <f t="shared" si="0"/>
        <v>24000</v>
      </c>
      <c r="F11" s="142">
        <f t="shared" si="0"/>
        <v>0</v>
      </c>
      <c r="G11" s="142">
        <f t="shared" si="0"/>
        <v>0</v>
      </c>
    </row>
    <row r="12" spans="1:7" ht="35.25" customHeight="1">
      <c r="A12" s="29" t="s">
        <v>644</v>
      </c>
      <c r="B12" s="29" t="s">
        <v>645</v>
      </c>
      <c r="C12" s="31">
        <f t="shared" si="0"/>
        <v>0</v>
      </c>
      <c r="D12" s="31">
        <f t="shared" si="0"/>
        <v>24000</v>
      </c>
      <c r="E12" s="31">
        <f t="shared" si="0"/>
        <v>24000</v>
      </c>
      <c r="F12" s="142">
        <f t="shared" si="0"/>
        <v>0</v>
      </c>
      <c r="G12" s="142">
        <f t="shared" si="0"/>
        <v>0</v>
      </c>
    </row>
    <row r="13" spans="1:7" ht="15.75">
      <c r="A13" s="32" t="s">
        <v>646</v>
      </c>
      <c r="B13" s="32" t="s">
        <v>647</v>
      </c>
      <c r="C13" s="31">
        <f>C14+C18</f>
        <v>0</v>
      </c>
      <c r="D13" s="31">
        <f>D14+D18</f>
        <v>24000</v>
      </c>
      <c r="E13" s="31">
        <f>E14+E18</f>
        <v>24000</v>
      </c>
      <c r="F13" s="142">
        <f>'Приложение 3'!K9-'приложение 6'!M8</f>
        <v>0</v>
      </c>
      <c r="G13" s="142">
        <f>'Приложение 3'!N9-'приложение 6'!P8</f>
        <v>0</v>
      </c>
    </row>
    <row r="14" spans="1:7" ht="30.75" customHeight="1">
      <c r="A14" s="29" t="s">
        <v>648</v>
      </c>
      <c r="B14" s="33" t="s">
        <v>649</v>
      </c>
      <c r="C14" s="31">
        <f aca="true" t="shared" si="1" ref="C14:E15">C15</f>
        <v>-221550.22027000005</v>
      </c>
      <c r="D14" s="31">
        <f t="shared" si="1"/>
        <v>-71405.32083</v>
      </c>
      <c r="E14" s="31">
        <f t="shared" si="1"/>
        <v>-292955.54110000003</v>
      </c>
      <c r="F14" s="184">
        <v>0</v>
      </c>
      <c r="G14" s="184">
        <v>0</v>
      </c>
    </row>
    <row r="15" spans="1:7" ht="30.75" customHeight="1">
      <c r="A15" s="33" t="s">
        <v>650</v>
      </c>
      <c r="B15" s="34" t="s">
        <v>651</v>
      </c>
      <c r="C15" s="31">
        <f t="shared" si="1"/>
        <v>-221550.22027000005</v>
      </c>
      <c r="D15" s="31">
        <f t="shared" si="1"/>
        <v>-71405.32083</v>
      </c>
      <c r="E15" s="31">
        <f t="shared" si="1"/>
        <v>-292955.54110000003</v>
      </c>
      <c r="F15" s="184">
        <v>0</v>
      </c>
      <c r="G15" s="184">
        <v>0</v>
      </c>
    </row>
    <row r="16" spans="1:7" ht="30.75" customHeight="1">
      <c r="A16" s="33" t="s">
        <v>554</v>
      </c>
      <c r="B16" s="34" t="s">
        <v>652</v>
      </c>
      <c r="C16" s="31">
        <f>-'Приложение 3'!H9</f>
        <v>-221550.22027000005</v>
      </c>
      <c r="D16" s="31">
        <f>-'Приложение 3'!I9</f>
        <v>-71405.32083</v>
      </c>
      <c r="E16" s="31">
        <f>-'Приложение 3'!J9</f>
        <v>-292955.54110000003</v>
      </c>
      <c r="F16" s="184">
        <v>0</v>
      </c>
      <c r="G16" s="184">
        <v>0</v>
      </c>
    </row>
    <row r="17" spans="1:7" ht="21" customHeight="1">
      <c r="A17" s="33" t="s">
        <v>653</v>
      </c>
      <c r="B17" s="34" t="s">
        <v>654</v>
      </c>
      <c r="C17" s="35">
        <f>C18</f>
        <v>221550.22027000005</v>
      </c>
      <c r="D17" s="35">
        <f aca="true" t="shared" si="2" ref="D17:E19">D18</f>
        <v>95405.32083</v>
      </c>
      <c r="E17" s="35">
        <f t="shared" si="2"/>
        <v>316955.54110000003</v>
      </c>
      <c r="F17" s="184">
        <v>0</v>
      </c>
      <c r="G17" s="184">
        <v>0</v>
      </c>
    </row>
    <row r="18" spans="1:7" ht="30.75" customHeight="1">
      <c r="A18" s="33" t="s">
        <v>655</v>
      </c>
      <c r="B18" s="34" t="s">
        <v>656</v>
      </c>
      <c r="C18" s="35">
        <f>C19</f>
        <v>221550.22027000005</v>
      </c>
      <c r="D18" s="35">
        <f t="shared" si="2"/>
        <v>95405.32083</v>
      </c>
      <c r="E18" s="35">
        <f t="shared" si="2"/>
        <v>316955.54110000003</v>
      </c>
      <c r="F18" s="184">
        <v>0</v>
      </c>
      <c r="G18" s="184">
        <v>0</v>
      </c>
    </row>
    <row r="19" spans="1:8" ht="30.75" customHeight="1">
      <c r="A19" s="33" t="s">
        <v>657</v>
      </c>
      <c r="B19" s="34" t="s">
        <v>658</v>
      </c>
      <c r="C19" s="35">
        <f>C20</f>
        <v>221550.22027000005</v>
      </c>
      <c r="D19" s="35">
        <f t="shared" si="2"/>
        <v>95405.32083</v>
      </c>
      <c r="E19" s="35">
        <f t="shared" si="2"/>
        <v>316955.54110000003</v>
      </c>
      <c r="F19" s="184">
        <v>0</v>
      </c>
      <c r="G19" s="184">
        <v>0</v>
      </c>
      <c r="H19" s="30">
        <f>C17+C13</f>
        <v>221550.22027000005</v>
      </c>
    </row>
    <row r="20" spans="1:7" ht="30.75" customHeight="1">
      <c r="A20" s="33" t="s">
        <v>555</v>
      </c>
      <c r="B20" s="34" t="s">
        <v>659</v>
      </c>
      <c r="C20" s="35">
        <f>'приложение 6'!J8</f>
        <v>221550.22027000005</v>
      </c>
      <c r="D20" s="35">
        <f>'приложение 6'!K8</f>
        <v>95405.32083</v>
      </c>
      <c r="E20" s="35">
        <f>'приложение 6'!L8</f>
        <v>316955.54110000003</v>
      </c>
      <c r="F20" s="184">
        <v>0</v>
      </c>
      <c r="G20" s="184">
        <v>0</v>
      </c>
    </row>
  </sheetData>
  <sheetProtection/>
  <mergeCells count="7">
    <mergeCell ref="E1:G1"/>
    <mergeCell ref="A3:G3"/>
    <mergeCell ref="B9:G9"/>
    <mergeCell ref="A6:G6"/>
    <mergeCell ref="A7:G7"/>
    <mergeCell ref="A8:G8"/>
    <mergeCell ref="E2:G2"/>
  </mergeCells>
  <printOptions/>
  <pageMargins left="0.7" right="0.7" top="0.75" bottom="0.75" header="0.3" footer="0.3"/>
  <pageSetup fitToHeight="0" fitToWidth="1" horizontalDpi="600" verticalDpi="600" orientation="portrait" paperSize="9" scale="73" r:id="rId1"/>
  <colBreaks count="1" manualBreakCount="1">
    <brk id="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2021-03-18T07:47:17Z</cp:lastPrinted>
  <dcterms:created xsi:type="dcterms:W3CDTF">1996-10-08T23:32:33Z</dcterms:created>
  <dcterms:modified xsi:type="dcterms:W3CDTF">2021-03-18T07:47:24Z</dcterms:modified>
  <cp:category/>
  <cp:version/>
  <cp:contentType/>
  <cp:contentStatus/>
</cp:coreProperties>
</file>